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50C5E9D6-631A-4C09-891C-9682F9DA6595}" xr6:coauthVersionLast="47" xr6:coauthVersionMax="47" xr10:uidLastSave="{00000000-0000-0000-0000-000000000000}"/>
  <workbookProtection workbookAlgorithmName="SHA-512" workbookHashValue="85U5n+RUyhg3CRho5h1DqXu0kAvwTThjBD42jBIoyhdUvgmP1fqbQVEFYx9em5faZy2UDjN75LZiz/eHDs6wCw==" workbookSaltValue="oLYiLH0KP/yhJK9DztAisA==" workbookSpinCount="100000" lockStructure="1"/>
  <bookViews>
    <workbookView xWindow="-120" yWindow="-120" windowWidth="20730" windowHeight="11040" tabRatio="828" xr2:uid="{00000000-000D-0000-FFFF-FFFF00000000}"/>
  </bookViews>
  <sheets>
    <sheet name="目次_Contents" sheetId="25" r:id="rId1"/>
    <sheet name="E-1" sheetId="4" r:id="rId2"/>
    <sheet name="E-2" sheetId="21" r:id="rId3"/>
    <sheet name="E-3" sheetId="14" r:id="rId4"/>
    <sheet name="E-4" sheetId="11" r:id="rId5"/>
    <sheet name="E-5" sheetId="23" r:id="rId6"/>
    <sheet name="E-6" sheetId="24" r:id="rId7"/>
  </sheets>
  <externalReferences>
    <externalReference r:id="rId8"/>
  </externalReferences>
  <definedNames>
    <definedName name="aa"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et_gasgperkm" localSheetId="5">#REF!</definedName>
    <definedName name="get_gasgperkm">[1]Reference!$E$196:$I$259</definedName>
    <definedName name="_xlnm.Print_Area" localSheetId="1">'E-1'!$A$1:$J$20</definedName>
    <definedName name="_xlnm.Print_Area" localSheetId="2">'E-2'!$A$1:$J$26</definedName>
    <definedName name="_xlnm.Print_Area" localSheetId="3">'E-3'!$A$1:$G$59</definedName>
    <definedName name="_xlnm.Print_Area" localSheetId="4">'E-4'!$A$1:$J$158</definedName>
    <definedName name="_xlnm.Print_Area" localSheetId="5">'E-5'!$A$1:$K$97</definedName>
    <definedName name="_xlnm.Print_Area" localSheetId="6">'E-6'!$A$1:$G$20</definedName>
    <definedName name="_xlnm.Print_Area" localSheetId="0">目次_Contents!$A$1:$J$37</definedName>
    <definedName name="_xlnm.Print_Titles" localSheetId="3">'E-3'!$1:$4</definedName>
    <definedName name="_xlnm.Print_Titles" localSheetId="4">'E-4'!$1:$4</definedName>
    <definedName name="_xlnm.Print_Titles" localSheetId="5">'E-5'!$1:$4</definedName>
    <definedName name="table6"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Coal._.Questionnaire." localSheetId="3"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5"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6"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ああ"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ああ"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9" i="23" l="1"/>
  <c r="I64" i="23"/>
  <c r="I59" i="23"/>
  <c r="I53" i="23"/>
  <c r="H27" i="23"/>
  <c r="C24" i="23"/>
  <c r="H20" i="23"/>
  <c r="C18" i="23"/>
  <c r="H12" i="23"/>
  <c r="C11" i="23"/>
  <c r="I154" i="11"/>
  <c r="H154" i="11"/>
  <c r="G154" i="11"/>
  <c r="F154" i="11"/>
  <c r="E154" i="11"/>
  <c r="I145" i="11"/>
  <c r="H145" i="11"/>
  <c r="G145" i="11"/>
  <c r="F145" i="11"/>
  <c r="E145" i="11"/>
  <c r="I140" i="11"/>
  <c r="H140" i="11"/>
  <c r="G140" i="11"/>
  <c r="F140" i="11"/>
  <c r="E140" i="11"/>
  <c r="F110" i="11"/>
  <c r="E110" i="11"/>
  <c r="I93" i="11"/>
  <c r="H93" i="11"/>
  <c r="G93" i="11"/>
  <c r="F93" i="11"/>
  <c r="E93" i="11"/>
  <c r="I75" i="11"/>
  <c r="H75" i="11"/>
  <c r="G75" i="11"/>
  <c r="F75" i="11"/>
  <c r="E75" i="11"/>
  <c r="I68" i="11"/>
  <c r="H68" i="11"/>
  <c r="G68" i="11"/>
  <c r="F68" i="11"/>
  <c r="E68" i="11"/>
  <c r="I64" i="11"/>
  <c r="H64" i="11"/>
  <c r="G64" i="11"/>
  <c r="F64" i="11"/>
  <c r="E64" i="11"/>
  <c r="I41" i="11"/>
  <c r="H41" i="11"/>
  <c r="G41" i="11"/>
  <c r="F41" i="11"/>
  <c r="I28" i="11"/>
  <c r="H28" i="11"/>
  <c r="G28" i="11"/>
  <c r="I10" i="11"/>
  <c r="H10" i="11"/>
  <c r="G8" i="14"/>
  <c r="F8" i="14"/>
  <c r="I18" i="11" l="1"/>
  <c r="G10" i="24" l="1"/>
  <c r="G9" i="24"/>
  <c r="F9" i="21" l="1"/>
  <c r="E9" i="21"/>
  <c r="H25" i="23" l="1"/>
  <c r="G11" i="24" l="1"/>
  <c r="C45" i="23" l="1"/>
  <c r="C44" i="23" s="1"/>
  <c r="I73" i="11"/>
  <c r="C10" i="23" l="1"/>
  <c r="H11" i="23"/>
  <c r="G106" i="11" l="1"/>
  <c r="G107" i="11"/>
  <c r="G108" i="11"/>
  <c r="G109" i="11"/>
  <c r="G105" i="11"/>
  <c r="H18" i="11"/>
  <c r="G110" i="11" l="1"/>
  <c r="G10" i="11"/>
  <c r="E18" i="11" l="1"/>
  <c r="E10" i="11"/>
  <c r="F10" i="11"/>
  <c r="F73" i="11"/>
</calcChain>
</file>

<file path=xl/sharedStrings.xml><?xml version="1.0" encoding="utf-8"?>
<sst xmlns="http://schemas.openxmlformats.org/spreadsheetml/2006/main" count="710" uniqueCount="460">
  <si>
    <t>-</t>
  </si>
  <si>
    <t>TJ</t>
    <phoneticPr fontId="10"/>
  </si>
  <si>
    <t>ｔ</t>
    <phoneticPr fontId="10"/>
  </si>
  <si>
    <t>t</t>
    <phoneticPr fontId="10"/>
  </si>
  <si>
    <t>-</t>
    <phoneticPr fontId="10"/>
  </si>
  <si>
    <t>事業活動における原材料およびエネルギー投入量</t>
    <rPh sb="0" eb="4">
      <t>ジギョウカツドウ</t>
    </rPh>
    <rPh sb="8" eb="11">
      <t>ゲンザイリョウ</t>
    </rPh>
    <rPh sb="19" eb="22">
      <t>トウニュウリョウ</t>
    </rPh>
    <phoneticPr fontId="10"/>
  </si>
  <si>
    <t>kt</t>
    <phoneticPr fontId="10"/>
  </si>
  <si>
    <t>事業活動における水資源投入量と排水量、水消費量</t>
    <rPh sb="8" eb="11">
      <t>ミズシゲン</t>
    </rPh>
    <rPh sb="11" eb="13">
      <t>トウニュウ</t>
    </rPh>
    <rPh sb="13" eb="14">
      <t>リョウ</t>
    </rPh>
    <rPh sb="15" eb="18">
      <t>ハイスイリョウ</t>
    </rPh>
    <rPh sb="19" eb="20">
      <t>ミズ</t>
    </rPh>
    <rPh sb="20" eb="23">
      <t>ショウヒリョウ</t>
    </rPh>
    <phoneticPr fontId="10"/>
  </si>
  <si>
    <t>SOx</t>
    <phoneticPr fontId="10"/>
  </si>
  <si>
    <t>NOx</t>
    <phoneticPr fontId="10"/>
  </si>
  <si>
    <t>産業廃棄物などの最終処分量</t>
    <rPh sb="0" eb="5">
      <t>サンギョウハイキブツ</t>
    </rPh>
    <rPh sb="8" eb="10">
      <t>サイシュウ</t>
    </rPh>
    <rPh sb="10" eb="12">
      <t>ショブン</t>
    </rPh>
    <rPh sb="12" eb="13">
      <t>リョウ</t>
    </rPh>
    <phoneticPr fontId="10"/>
  </si>
  <si>
    <t>※2 鉱山附属製錬所である東予工場から発生する鉱業廃棄物の排水殿物で、自社内埋立処分されるもの</t>
    <phoneticPr fontId="10"/>
  </si>
  <si>
    <t>GRI 306-3／306-4／306-5</t>
    <phoneticPr fontId="10"/>
  </si>
  <si>
    <t>％</t>
    <phoneticPr fontId="10"/>
  </si>
  <si>
    <t>A</t>
    <phoneticPr fontId="10"/>
  </si>
  <si>
    <t>B</t>
  </si>
  <si>
    <t>C</t>
  </si>
  <si>
    <t>D</t>
  </si>
  <si>
    <t>ha</t>
    <phoneticPr fontId="10"/>
  </si>
  <si>
    <t>リサイクル原料由来の比率</t>
    <rPh sb="5" eb="7">
      <t>ゲンリョウ</t>
    </rPh>
    <rPh sb="7" eb="9">
      <t>ユライ</t>
    </rPh>
    <rPh sb="10" eb="12">
      <t>ヒリツ</t>
    </rPh>
    <phoneticPr fontId="10"/>
  </si>
  <si>
    <t>kt</t>
    <phoneticPr fontId="10"/>
  </si>
  <si>
    <t>FY2021</t>
    <phoneticPr fontId="10"/>
  </si>
  <si>
    <t>GRI 305-1／305-2／305-3</t>
    <phoneticPr fontId="10"/>
  </si>
  <si>
    <t>非鉄金属の安定供給とサーキュラーエコノミーへの貢献</t>
    <rPh sb="0" eb="25">
      <t>ヒテツ</t>
    </rPh>
    <phoneticPr fontId="10"/>
  </si>
  <si>
    <t>地球環境保全</t>
    <rPh sb="0" eb="6">
      <t>チキュウカンキョウホゼン</t>
    </rPh>
    <phoneticPr fontId="10"/>
  </si>
  <si>
    <t>GRI 306-5</t>
    <phoneticPr fontId="10"/>
  </si>
  <si>
    <r>
      <t xml:space="preserve">範囲
</t>
    </r>
    <r>
      <rPr>
        <b/>
        <sz val="8"/>
        <rFont val="Meiryo UI"/>
        <family val="3"/>
        <charset val="128"/>
      </rPr>
      <t>Reporting boundary</t>
    </r>
    <rPh sb="0" eb="2">
      <t>ハンイ</t>
    </rPh>
    <phoneticPr fontId="10"/>
  </si>
  <si>
    <t>単位
Unit</t>
    <rPh sb="0" eb="2">
      <t>タンイ</t>
    </rPh>
    <phoneticPr fontId="10"/>
  </si>
  <si>
    <t>FY2022</t>
  </si>
  <si>
    <t>FY2023</t>
  </si>
  <si>
    <t>FY2024</t>
  </si>
  <si>
    <t>FY2025</t>
  </si>
  <si>
    <t>カーボンニュートラル社会への貢献</t>
    <rPh sb="10" eb="12">
      <t>シャカイ</t>
    </rPh>
    <rPh sb="14" eb="16">
      <t>コウケン</t>
    </rPh>
    <phoneticPr fontId="10"/>
  </si>
  <si>
    <t>ー</t>
    <phoneticPr fontId="10"/>
  </si>
  <si>
    <t>Conservation and Restoration of Nature</t>
    <phoneticPr fontId="24"/>
  </si>
  <si>
    <t>Raw Material and Energy Inputs in Business Activities</t>
    <phoneticPr fontId="24"/>
  </si>
  <si>
    <t>Water Resource Input, Water Discharge, and Water Consumption in Business Activities</t>
    <phoneticPr fontId="24"/>
  </si>
  <si>
    <t>Final Disposal Amount of Industrial and Mining Waste in Japan</t>
    <phoneticPr fontId="24"/>
  </si>
  <si>
    <t>廃プラスチックの排出量 Emissions of Waste Plastic</t>
    <rPh sb="0" eb="1">
      <t>ハイ</t>
    </rPh>
    <rPh sb="8" eb="10">
      <t>ハイシュツ</t>
    </rPh>
    <rPh sb="10" eb="11">
      <t>リョウ</t>
    </rPh>
    <phoneticPr fontId="10"/>
  </si>
  <si>
    <t>GRI 305-3</t>
    <phoneticPr fontId="10"/>
  </si>
  <si>
    <t>エネルギー投入量 Energy Input</t>
    <phoneticPr fontId="24"/>
  </si>
  <si>
    <t>水資源投入量 Water Resource Input</t>
    <phoneticPr fontId="24"/>
  </si>
  <si>
    <t>排水量 Water Discharge</t>
    <phoneticPr fontId="24"/>
  </si>
  <si>
    <t xml:space="preserve"> 1,000 m³</t>
    <phoneticPr fontId="10"/>
  </si>
  <si>
    <t>水会計データ　Water Accounting Data</t>
    <rPh sb="1" eb="3">
      <t>カイケイ</t>
    </rPh>
    <phoneticPr fontId="24"/>
  </si>
  <si>
    <t>Refer to Water Accounting Data for more details about Water Resource Input, Water Discharge and Water Consumption.</t>
    <phoneticPr fontId="24"/>
  </si>
  <si>
    <t>有害
Hazardous</t>
    <rPh sb="0" eb="2">
      <t>ユウガイ</t>
    </rPh>
    <phoneticPr fontId="24"/>
  </si>
  <si>
    <r>
      <t xml:space="preserve">無害
</t>
    </r>
    <r>
      <rPr>
        <sz val="7"/>
        <rFont val="Meiryo UI"/>
        <family val="3"/>
        <charset val="128"/>
      </rPr>
      <t>Non-hazardous</t>
    </r>
    <phoneticPr fontId="24"/>
  </si>
  <si>
    <t>合計
Total</t>
    <phoneticPr fontId="24"/>
  </si>
  <si>
    <t>緑化面積 Rehabilitated Area</t>
    <rPh sb="0" eb="4">
      <t>リョッカメンセキ</t>
    </rPh>
    <phoneticPr fontId="10"/>
  </si>
  <si>
    <t>環境データ Environmental Data</t>
    <rPh sb="0" eb="2">
      <t>カンキョウ</t>
    </rPh>
    <phoneticPr fontId="10"/>
  </si>
  <si>
    <r>
      <t>kt-CO</t>
    </r>
    <r>
      <rPr>
        <vertAlign val="subscript"/>
        <sz val="9"/>
        <rFont val="Meiryo UI"/>
        <family val="3"/>
        <charset val="128"/>
      </rPr>
      <t>2</t>
    </r>
    <r>
      <rPr>
        <sz val="9"/>
        <rFont val="Meiryo UI"/>
        <family val="3"/>
        <charset val="128"/>
      </rPr>
      <t>e</t>
    </r>
    <phoneticPr fontId="10"/>
  </si>
  <si>
    <t>kt</t>
    <phoneticPr fontId="24"/>
  </si>
  <si>
    <t>%</t>
    <phoneticPr fontId="24"/>
  </si>
  <si>
    <t>ｔ</t>
  </si>
  <si>
    <t>TJ</t>
  </si>
  <si>
    <t>GRI 301-1／301-2／302-1／303-3／303-5</t>
    <phoneticPr fontId="10"/>
  </si>
  <si>
    <t>Total</t>
    <phoneticPr fontId="10"/>
  </si>
  <si>
    <t>%</t>
    <phoneticPr fontId="10"/>
  </si>
  <si>
    <t>範囲　Reporting boundary：住友金属鉱山グループ SMM Group</t>
    <phoneticPr fontId="10"/>
  </si>
  <si>
    <t>1,000 m³</t>
  </si>
  <si>
    <t>1,000 m³</t>
    <phoneticPr fontId="10"/>
  </si>
  <si>
    <t>ｋL</t>
    <phoneticPr fontId="10"/>
  </si>
  <si>
    <t>MWｈ</t>
    <phoneticPr fontId="10"/>
  </si>
  <si>
    <t>GJ</t>
    <phoneticPr fontId="10"/>
  </si>
  <si>
    <t>%</t>
    <phoneticPr fontId="10"/>
  </si>
  <si>
    <t>kt</t>
    <phoneticPr fontId="10"/>
  </si>
  <si>
    <t>t</t>
    <phoneticPr fontId="10"/>
  </si>
  <si>
    <t>1,000 m³</t>
    <phoneticPr fontId="10"/>
  </si>
  <si>
    <t>原材料投入量 Raw Material Input</t>
    <phoneticPr fontId="24"/>
  </si>
  <si>
    <t xml:space="preserve">LPG・LNG </t>
    <phoneticPr fontId="10"/>
  </si>
  <si>
    <t>188
(9.02)</t>
  </si>
  <si>
    <t xml:space="preserve">※3 当社グループ製品は非鉄金属や高機能材料の素材が主であり、販売先以降の用途が多様で、また、各用途のGHG排出特性も異なることから、 本カテゴリーは排出量の算定が困難なため対象外    </t>
    <phoneticPr fontId="10"/>
  </si>
  <si>
    <t>カテゴリー Category</t>
    <phoneticPr fontId="10"/>
  </si>
  <si>
    <t>算定方法 Calculation method</t>
    <rPh sb="0" eb="2">
      <t>サンテイ</t>
    </rPh>
    <rPh sb="2" eb="4">
      <t>ホウホウ</t>
    </rPh>
    <phoneticPr fontId="10"/>
  </si>
  <si>
    <t>ー</t>
  </si>
  <si>
    <t>事業活動における化学物質の排出量と移動量 Release and Transfer of Chemical Substances in Business Activities</t>
    <rPh sb="0" eb="4">
      <t>ジギョウカツドウ</t>
    </rPh>
    <rPh sb="8" eb="10">
      <t>カガク</t>
    </rPh>
    <rPh sb="10" eb="12">
      <t>ブッシツ</t>
    </rPh>
    <rPh sb="13" eb="15">
      <t>ハイシュツ</t>
    </rPh>
    <rPh sb="15" eb="16">
      <t>リョウ</t>
    </rPh>
    <rPh sb="17" eb="19">
      <t>イドウ</t>
    </rPh>
    <rPh sb="19" eb="20">
      <t>リョウ</t>
    </rPh>
    <phoneticPr fontId="10"/>
  </si>
  <si>
    <t>GRI 2-4／303-4／305-7</t>
    <phoneticPr fontId="10"/>
  </si>
  <si>
    <t>GRI 2-4／301-2</t>
    <phoneticPr fontId="10"/>
  </si>
  <si>
    <t>GRI 2-4／303-3／303-4／303-5</t>
    <phoneticPr fontId="10"/>
  </si>
  <si>
    <t>FY2025</t>
    <phoneticPr fontId="24"/>
  </si>
  <si>
    <t>百万円
JPY 
million</t>
    <rPh sb="0" eb="3">
      <t>ヒャクマンエン</t>
    </rPh>
    <phoneticPr fontId="10"/>
  </si>
  <si>
    <r>
      <t>kt-CO</t>
    </r>
    <r>
      <rPr>
        <vertAlign val="subscript"/>
        <sz val="9"/>
        <color theme="1"/>
        <rFont val="Meiryo UI"/>
        <family val="3"/>
        <charset val="128"/>
      </rPr>
      <t>2</t>
    </r>
    <r>
      <rPr>
        <sz val="9"/>
        <color theme="1"/>
        <rFont val="Meiryo UI"/>
        <family val="3"/>
        <charset val="128"/>
      </rPr>
      <t>e</t>
    </r>
    <phoneticPr fontId="10"/>
  </si>
  <si>
    <t>2025年度
新たに緑化した面積
Total land newly rehabilitated in FY2025</t>
    <rPh sb="4" eb="6">
      <t>ネンド</t>
    </rPh>
    <rPh sb="7" eb="8">
      <t>アラ</t>
    </rPh>
    <rPh sb="10" eb="12">
      <t>リョッカ</t>
    </rPh>
    <rPh sb="14" eb="16">
      <t>メンセキ</t>
    </rPh>
    <phoneticPr fontId="10"/>
  </si>
  <si>
    <t>GRI 14.8.6</t>
    <phoneticPr fontId="10"/>
  </si>
  <si>
    <t>生物多様性の価値の高い地域での事業活動 Business Activities in Areas of High Biodiversity Value</t>
    <phoneticPr fontId="10"/>
  </si>
  <si>
    <t>We have previously disclosed the data under “Business Activities in Areas of High Biodiversity Value,” but we plan to disclose biodiversity-related information in a consolidated form on our company website.</t>
    <phoneticPr fontId="10"/>
  </si>
  <si>
    <t>「生物多様性の価値の高い地域での事業活動」としてデータを開示してきましたが、生物多様性に関する情報はまとめて当社ウェブサイトにて開示する予定です。</t>
    <phoneticPr fontId="10"/>
  </si>
  <si>
    <r>
      <rPr>
        <b/>
        <sz val="9"/>
        <rFont val="Meiryo UI"/>
        <family val="3"/>
        <charset val="128"/>
      </rPr>
      <t>住友金属鉱山グループ</t>
    </r>
    <r>
      <rPr>
        <sz val="9"/>
        <rFont val="Meiryo UI"/>
        <family val="3"/>
        <charset val="128"/>
      </rPr>
      <t xml:space="preserve">
SMM Group</t>
    </r>
    <rPh sb="0" eb="6">
      <t>スミトモキンゾクコウザン</t>
    </rPh>
    <phoneticPr fontId="10"/>
  </si>
  <si>
    <r>
      <rPr>
        <b/>
        <sz val="9"/>
        <color theme="1"/>
        <rFont val="Meiryo UI"/>
        <family val="3"/>
        <charset val="128"/>
      </rPr>
      <t>購入した製品・サービス</t>
    </r>
    <r>
      <rPr>
        <sz val="9"/>
        <color theme="1"/>
        <rFont val="Meiryo UI"/>
        <family val="3"/>
        <charset val="128"/>
      </rPr>
      <t xml:space="preserve"> Purchased goods and services</t>
    </r>
    <phoneticPr fontId="10"/>
  </si>
  <si>
    <r>
      <rPr>
        <b/>
        <sz val="9"/>
        <color theme="1"/>
        <rFont val="Meiryo UI"/>
        <family val="3"/>
        <charset val="128"/>
      </rPr>
      <t xml:space="preserve">出張 </t>
    </r>
    <r>
      <rPr>
        <sz val="9"/>
        <color theme="1"/>
        <rFont val="Meiryo UI"/>
        <family val="3"/>
        <charset val="128"/>
      </rPr>
      <t>Business travel</t>
    </r>
    <phoneticPr fontId="10"/>
  </si>
  <si>
    <r>
      <rPr>
        <b/>
        <sz val="9"/>
        <color theme="1"/>
        <rFont val="Meiryo UI"/>
        <family val="3"/>
        <charset val="128"/>
      </rPr>
      <t>雇用者の通勤</t>
    </r>
    <r>
      <rPr>
        <sz val="9"/>
        <color theme="1"/>
        <rFont val="Meiryo UI"/>
        <family val="3"/>
        <charset val="128"/>
      </rPr>
      <t xml:space="preserve"> Employee commuting</t>
    </r>
    <phoneticPr fontId="10"/>
  </si>
  <si>
    <r>
      <rPr>
        <b/>
        <sz val="9"/>
        <color theme="1"/>
        <rFont val="Meiryo UI"/>
        <family val="3"/>
        <charset val="128"/>
      </rPr>
      <t>販売した製品の加工</t>
    </r>
    <r>
      <rPr>
        <sz val="9"/>
        <color theme="1"/>
        <rFont val="Meiryo UI"/>
        <family val="3"/>
        <charset val="128"/>
      </rPr>
      <t xml:space="preserve"> Processing of sold products</t>
    </r>
    <phoneticPr fontId="10"/>
  </si>
  <si>
    <r>
      <rPr>
        <b/>
        <sz val="9"/>
        <color theme="1"/>
        <rFont val="Meiryo UI"/>
        <family val="3"/>
        <charset val="128"/>
      </rPr>
      <t>販売した製品の使用</t>
    </r>
    <r>
      <rPr>
        <sz val="9"/>
        <color theme="1"/>
        <rFont val="Meiryo UI"/>
        <family val="3"/>
        <charset val="128"/>
      </rPr>
      <t xml:space="preserve"> Use of sold products</t>
    </r>
    <phoneticPr fontId="10"/>
  </si>
  <si>
    <r>
      <rPr>
        <b/>
        <sz val="9"/>
        <color theme="1"/>
        <rFont val="Meiryo UI"/>
        <family val="3"/>
        <charset val="128"/>
      </rPr>
      <t xml:space="preserve">販売した製品の廃棄 </t>
    </r>
    <r>
      <rPr>
        <sz val="9"/>
        <color theme="1"/>
        <rFont val="Meiryo UI"/>
        <family val="3"/>
        <charset val="128"/>
      </rPr>
      <t>End-of-life treatment of sold products</t>
    </r>
    <phoneticPr fontId="10"/>
  </si>
  <si>
    <r>
      <rPr>
        <b/>
        <sz val="9"/>
        <color theme="1"/>
        <rFont val="Meiryo UI"/>
        <family val="3"/>
        <charset val="128"/>
      </rPr>
      <t xml:space="preserve">フランチャイズ </t>
    </r>
    <r>
      <rPr>
        <sz val="9"/>
        <color theme="1"/>
        <rFont val="Meiryo UI"/>
        <family val="3"/>
        <charset val="128"/>
      </rPr>
      <t>Franchises</t>
    </r>
    <phoneticPr fontId="10"/>
  </si>
  <si>
    <r>
      <rPr>
        <b/>
        <sz val="9"/>
        <color theme="1"/>
        <rFont val="Meiryo UI"/>
        <family val="3"/>
        <charset val="128"/>
      </rPr>
      <t xml:space="preserve">投資 </t>
    </r>
    <r>
      <rPr>
        <sz val="9"/>
        <color theme="1"/>
        <rFont val="Meiryo UI"/>
        <family val="3"/>
        <charset val="128"/>
      </rPr>
      <t>Investments</t>
    </r>
    <phoneticPr fontId="10"/>
  </si>
  <si>
    <r>
      <rPr>
        <b/>
        <sz val="9"/>
        <color theme="1"/>
        <rFont val="Meiryo UI"/>
        <family val="3"/>
        <charset val="128"/>
      </rPr>
      <t>住友金属鉱山グループ</t>
    </r>
    <r>
      <rPr>
        <sz val="9"/>
        <color theme="1"/>
        <rFont val="Meiryo UI"/>
        <family val="3"/>
        <charset val="128"/>
      </rPr>
      <t xml:space="preserve">
SMM Group</t>
    </r>
    <rPh sb="0" eb="6">
      <t>スミトモキンゾクコウザン</t>
    </rPh>
    <phoneticPr fontId="10"/>
  </si>
  <si>
    <r>
      <rPr>
        <b/>
        <sz val="9"/>
        <color theme="1"/>
        <rFont val="Meiryo UI"/>
        <family val="3"/>
        <charset val="128"/>
      </rPr>
      <t>国内輸送</t>
    </r>
    <r>
      <rPr>
        <sz val="9"/>
        <color theme="1"/>
        <rFont val="Meiryo UI"/>
        <family val="3"/>
        <charset val="128"/>
      </rPr>
      <t xml:space="preserve">
Domestic transportation</t>
    </r>
    <rPh sb="0" eb="4">
      <t>コクナイユソウ</t>
    </rPh>
    <phoneticPr fontId="10"/>
  </si>
  <si>
    <r>
      <rPr>
        <b/>
        <sz val="9"/>
        <color theme="1"/>
        <rFont val="Meiryo UI"/>
        <family val="3"/>
        <charset val="128"/>
      </rPr>
      <t>住友金属鉱山 国内グループ</t>
    </r>
    <r>
      <rPr>
        <sz val="9"/>
        <color theme="1"/>
        <rFont val="Meiryo UI"/>
        <family val="3"/>
        <charset val="128"/>
      </rPr>
      <t xml:space="preserve">
SMM Group-Japan</t>
    </r>
    <phoneticPr fontId="10"/>
  </si>
  <si>
    <r>
      <rPr>
        <b/>
        <sz val="9"/>
        <color theme="1"/>
        <rFont val="Meiryo UI"/>
        <family val="3"/>
        <charset val="128"/>
      </rPr>
      <t>販売した製品の廃棄</t>
    </r>
    <r>
      <rPr>
        <sz val="9"/>
        <color theme="1"/>
        <rFont val="Meiryo UI"/>
        <family val="3"/>
        <charset val="128"/>
      </rPr>
      <t xml:space="preserve"> End-of-life treatment of sold products</t>
    </r>
    <phoneticPr fontId="10"/>
  </si>
  <si>
    <r>
      <rPr>
        <b/>
        <sz val="9"/>
        <color theme="1"/>
        <rFont val="Meiryo UI"/>
        <family val="3"/>
        <charset val="128"/>
      </rPr>
      <t>フランチャイズ</t>
    </r>
    <r>
      <rPr>
        <sz val="9"/>
        <color theme="1"/>
        <rFont val="Meiryo UI"/>
        <family val="3"/>
        <charset val="128"/>
      </rPr>
      <t xml:space="preserve"> Franchises</t>
    </r>
    <phoneticPr fontId="10"/>
  </si>
  <si>
    <r>
      <rPr>
        <b/>
        <sz val="9"/>
        <rFont val="Meiryo UI"/>
        <family val="3"/>
        <charset val="128"/>
      </rPr>
      <t>住友金属鉱山 国内グループ</t>
    </r>
    <r>
      <rPr>
        <sz val="9"/>
        <rFont val="Meiryo UI"/>
        <family val="3"/>
        <charset val="128"/>
      </rPr>
      <t xml:space="preserve">
SMM Group-Japan</t>
    </r>
    <phoneticPr fontId="24"/>
  </si>
  <si>
    <r>
      <rPr>
        <b/>
        <sz val="9"/>
        <rFont val="Meiryo UI"/>
        <family val="3"/>
        <charset val="128"/>
      </rPr>
      <t>淡水取水量</t>
    </r>
    <r>
      <rPr>
        <sz val="9"/>
        <rFont val="Meiryo UI"/>
        <family val="3"/>
        <charset val="128"/>
      </rPr>
      <t xml:space="preserve">
Freshwater withdrawal</t>
    </r>
    <rPh sb="0" eb="2">
      <t>タンスイ</t>
    </rPh>
    <rPh sb="2" eb="5">
      <t>シュスイリョウ</t>
    </rPh>
    <phoneticPr fontId="10"/>
  </si>
  <si>
    <r>
      <rPr>
        <b/>
        <sz val="9"/>
        <rFont val="Meiryo UI"/>
        <family val="3"/>
        <charset val="128"/>
      </rPr>
      <t>海水取水量</t>
    </r>
    <r>
      <rPr>
        <sz val="9"/>
        <rFont val="Meiryo UI"/>
        <family val="3"/>
        <charset val="128"/>
      </rPr>
      <t xml:space="preserve"> Seawater withdrawal</t>
    </r>
    <rPh sb="0" eb="2">
      <t>カイスイ</t>
    </rPh>
    <rPh sb="2" eb="5">
      <t>シュスイリョウ</t>
    </rPh>
    <phoneticPr fontId="10"/>
  </si>
  <si>
    <r>
      <rPr>
        <b/>
        <sz val="9"/>
        <rFont val="Meiryo UI"/>
        <family val="3"/>
        <charset val="128"/>
      </rPr>
      <t>河川</t>
    </r>
    <r>
      <rPr>
        <sz val="9"/>
        <rFont val="Meiryo UI"/>
        <family val="3"/>
        <charset val="128"/>
      </rPr>
      <t xml:space="preserve"> Rivers</t>
    </r>
    <rPh sb="0" eb="2">
      <t>カセン</t>
    </rPh>
    <phoneticPr fontId="10"/>
  </si>
  <si>
    <r>
      <rPr>
        <b/>
        <sz val="9"/>
        <rFont val="Meiryo UI"/>
        <family val="3"/>
        <charset val="128"/>
      </rPr>
      <t>下水道等</t>
    </r>
    <r>
      <rPr>
        <sz val="9"/>
        <rFont val="Meiryo UI"/>
        <family val="3"/>
        <charset val="128"/>
      </rPr>
      <t xml:space="preserve"> Sewerage, etc.</t>
    </r>
    <rPh sb="0" eb="4">
      <t>ゲスイドウトウ</t>
    </rPh>
    <phoneticPr fontId="10"/>
  </si>
  <si>
    <r>
      <rPr>
        <b/>
        <sz val="9"/>
        <rFont val="Meiryo UI"/>
        <family val="3"/>
        <charset val="128"/>
      </rPr>
      <t>大気への排出</t>
    </r>
    <r>
      <rPr>
        <sz val="9"/>
        <rFont val="Meiryo UI"/>
        <family val="3"/>
        <charset val="128"/>
      </rPr>
      <t xml:space="preserve">
Releases into the atmosphere</t>
    </r>
    <rPh sb="0" eb="2">
      <t>タイキ</t>
    </rPh>
    <rPh sb="4" eb="6">
      <t>ハイシュツ</t>
    </rPh>
    <phoneticPr fontId="10"/>
  </si>
  <si>
    <r>
      <rPr>
        <b/>
        <sz val="9"/>
        <rFont val="Meiryo UI"/>
        <family val="3"/>
        <charset val="128"/>
      </rPr>
      <t>水域への排出</t>
    </r>
    <r>
      <rPr>
        <sz val="9"/>
        <rFont val="Meiryo UI"/>
        <family val="3"/>
        <charset val="128"/>
      </rPr>
      <t xml:space="preserve">
Discharge into water</t>
    </r>
    <rPh sb="0" eb="2">
      <t>スイイキ</t>
    </rPh>
    <rPh sb="4" eb="6">
      <t>ハイシュツ</t>
    </rPh>
    <phoneticPr fontId="10"/>
  </si>
  <si>
    <r>
      <rPr>
        <b/>
        <sz val="9"/>
        <rFont val="Meiryo UI"/>
        <family val="3"/>
        <charset val="128"/>
      </rPr>
      <t>全りん</t>
    </r>
    <r>
      <rPr>
        <sz val="9"/>
        <rFont val="Meiryo UI"/>
        <family val="3"/>
        <charset val="128"/>
      </rPr>
      <t xml:space="preserve"> Total phosphorus</t>
    </r>
    <rPh sb="0" eb="1">
      <t>スベ</t>
    </rPh>
    <phoneticPr fontId="10"/>
  </si>
  <si>
    <r>
      <rPr>
        <b/>
        <sz val="9"/>
        <rFont val="Meiryo UI"/>
        <family val="3"/>
        <charset val="128"/>
      </rPr>
      <t>全窒素</t>
    </r>
    <r>
      <rPr>
        <sz val="9"/>
        <rFont val="Meiryo UI"/>
        <family val="3"/>
        <charset val="128"/>
      </rPr>
      <t xml:space="preserve"> Total nitrogen</t>
    </r>
    <rPh sb="0" eb="1">
      <t>スベ</t>
    </rPh>
    <rPh sb="1" eb="3">
      <t>チッソ</t>
    </rPh>
    <phoneticPr fontId="10"/>
  </si>
  <si>
    <r>
      <rPr>
        <b/>
        <sz val="9"/>
        <rFont val="Meiryo UI"/>
        <family val="3"/>
        <charset val="128"/>
      </rPr>
      <t>排出量</t>
    </r>
    <r>
      <rPr>
        <sz val="9"/>
        <rFont val="Meiryo UI"/>
        <family val="3"/>
        <charset val="128"/>
      </rPr>
      <t xml:space="preserve"> Release</t>
    </r>
    <rPh sb="0" eb="3">
      <t>ハイシュツリョウ</t>
    </rPh>
    <phoneticPr fontId="10"/>
  </si>
  <si>
    <r>
      <rPr>
        <b/>
        <sz val="9"/>
        <rFont val="Meiryo UI"/>
        <family val="3"/>
        <charset val="128"/>
      </rPr>
      <t xml:space="preserve">産業廃棄物 </t>
    </r>
    <r>
      <rPr>
        <sz val="9"/>
        <rFont val="Meiryo UI"/>
        <family val="3"/>
        <charset val="128"/>
      </rPr>
      <t>Industrial waste</t>
    </r>
    <rPh sb="0" eb="5">
      <t>サンギョウハイキブツ</t>
    </rPh>
    <phoneticPr fontId="10"/>
  </si>
  <si>
    <r>
      <rPr>
        <b/>
        <sz val="9"/>
        <rFont val="Meiryo UI"/>
        <family val="3"/>
        <charset val="128"/>
      </rPr>
      <t xml:space="preserve">リサイクル </t>
    </r>
    <r>
      <rPr>
        <sz val="9"/>
        <rFont val="Meiryo UI"/>
        <family val="3"/>
        <charset val="128"/>
      </rPr>
      <t>Recycling</t>
    </r>
    <phoneticPr fontId="24"/>
  </si>
  <si>
    <r>
      <rPr>
        <b/>
        <sz val="9"/>
        <rFont val="Meiryo UI"/>
        <family val="3"/>
        <charset val="128"/>
      </rPr>
      <t>埋立</t>
    </r>
    <r>
      <rPr>
        <sz val="9"/>
        <rFont val="Meiryo UI"/>
        <family val="3"/>
        <charset val="128"/>
      </rPr>
      <t xml:space="preserve"> Landfill</t>
    </r>
    <rPh sb="0" eb="2">
      <t>ウメタテ</t>
    </rPh>
    <phoneticPr fontId="24"/>
  </si>
  <si>
    <r>
      <rPr>
        <b/>
        <sz val="9"/>
        <rFont val="Meiryo UI"/>
        <family val="3"/>
        <charset val="128"/>
      </rPr>
      <t>自社内埋立</t>
    </r>
    <r>
      <rPr>
        <sz val="9"/>
        <rFont val="Meiryo UI"/>
        <family val="3"/>
        <charset val="128"/>
      </rPr>
      <t xml:space="preserve"> Landfill on company premises</t>
    </r>
    <rPh sb="0" eb="2">
      <t>ジシャ</t>
    </rPh>
    <rPh sb="2" eb="3">
      <t>ナイ</t>
    </rPh>
    <rPh sb="3" eb="5">
      <t>ウメタテ</t>
    </rPh>
    <phoneticPr fontId="24"/>
  </si>
  <si>
    <r>
      <rPr>
        <b/>
        <sz val="9"/>
        <rFont val="Meiryo UI"/>
        <family val="3"/>
        <charset val="128"/>
      </rPr>
      <t>再資源化</t>
    </r>
    <r>
      <rPr>
        <sz val="9"/>
        <rFont val="Meiryo UI"/>
        <family val="3"/>
        <charset val="128"/>
      </rPr>
      <t xml:space="preserve"> Recycling</t>
    </r>
    <rPh sb="0" eb="4">
      <t>サイシゲンカ</t>
    </rPh>
    <phoneticPr fontId="10"/>
  </si>
  <si>
    <r>
      <rPr>
        <b/>
        <sz val="9"/>
        <rFont val="Meiryo UI"/>
        <family val="3"/>
        <charset val="128"/>
      </rPr>
      <t xml:space="preserve">埋立 </t>
    </r>
    <r>
      <rPr>
        <sz val="9"/>
        <rFont val="Meiryo UI"/>
        <family val="3"/>
        <charset val="128"/>
      </rPr>
      <t>Landfill</t>
    </r>
    <rPh sb="0" eb="2">
      <t>ウメタテ</t>
    </rPh>
    <phoneticPr fontId="10"/>
  </si>
  <si>
    <r>
      <rPr>
        <b/>
        <sz val="9"/>
        <rFont val="Meiryo UI"/>
        <family val="3"/>
        <charset val="128"/>
      </rPr>
      <t xml:space="preserve">住友金属鉱山グループ
</t>
    </r>
    <r>
      <rPr>
        <sz val="9"/>
        <rFont val="Meiryo UI"/>
        <family val="3"/>
        <charset val="128"/>
      </rPr>
      <t>SMM Group</t>
    </r>
    <rPh sb="0" eb="6">
      <t>スミトモキンゾクコウザン</t>
    </rPh>
    <phoneticPr fontId="10"/>
  </si>
  <si>
    <r>
      <rPr>
        <b/>
        <sz val="9"/>
        <rFont val="Meiryo UI"/>
        <family val="3"/>
        <charset val="128"/>
      </rPr>
      <t>公害防止・環境保全</t>
    </r>
    <r>
      <rPr>
        <sz val="9"/>
        <rFont val="Meiryo UI"/>
        <family val="3"/>
        <charset val="128"/>
      </rPr>
      <t xml:space="preserve">
Pollution prevention / environmental preservation</t>
    </r>
    <rPh sb="0" eb="2">
      <t>コウガイ</t>
    </rPh>
    <rPh sb="2" eb="4">
      <t>ボウシ</t>
    </rPh>
    <rPh sb="5" eb="9">
      <t>カンキョウホゼン</t>
    </rPh>
    <phoneticPr fontId="10"/>
  </si>
  <si>
    <r>
      <rPr>
        <b/>
        <sz val="9"/>
        <rFont val="Meiryo UI"/>
        <family val="3"/>
        <charset val="128"/>
      </rPr>
      <t>省エネルギー</t>
    </r>
    <r>
      <rPr>
        <sz val="9"/>
        <rFont val="Meiryo UI"/>
        <family val="3"/>
        <charset val="128"/>
      </rPr>
      <t xml:space="preserve"> Energy conservation</t>
    </r>
    <rPh sb="0" eb="1">
      <t>ショウ</t>
    </rPh>
    <phoneticPr fontId="10"/>
  </si>
  <si>
    <r>
      <rPr>
        <b/>
        <sz val="9"/>
        <rFont val="Meiryo UI"/>
        <family val="3"/>
        <charset val="128"/>
      </rPr>
      <t>環境保全関連投資の設備投資額に対する比率</t>
    </r>
    <r>
      <rPr>
        <sz val="9"/>
        <rFont val="Meiryo UI"/>
        <family val="3"/>
        <charset val="128"/>
      </rPr>
      <t xml:space="preserve">
Percentage of environmental preservation-related investments to capital expenditures</t>
    </r>
    <rPh sb="0" eb="8">
      <t>カンキョウホゼンカンレントウシ</t>
    </rPh>
    <rPh sb="9" eb="14">
      <t>セツビトウシガク</t>
    </rPh>
    <rPh sb="15" eb="16">
      <t>タイ</t>
    </rPh>
    <rPh sb="18" eb="20">
      <t>ヒリツ</t>
    </rPh>
    <phoneticPr fontId="10"/>
  </si>
  <si>
    <r>
      <rPr>
        <b/>
        <sz val="9"/>
        <rFont val="Meiryo UI"/>
        <family val="3"/>
        <charset val="128"/>
      </rPr>
      <t>重油類</t>
    </r>
    <r>
      <rPr>
        <sz val="9"/>
        <rFont val="Meiryo UI"/>
        <family val="3"/>
        <charset val="128"/>
      </rPr>
      <t xml:space="preserve"> Heavy oil</t>
    </r>
    <rPh sb="0" eb="2">
      <t>ジュウユ</t>
    </rPh>
    <rPh sb="2" eb="3">
      <t>ルイ</t>
    </rPh>
    <phoneticPr fontId="10"/>
  </si>
  <si>
    <r>
      <rPr>
        <b/>
        <sz val="9"/>
        <rFont val="Meiryo UI"/>
        <family val="3"/>
        <charset val="128"/>
      </rPr>
      <t>石炭・コークス</t>
    </r>
    <r>
      <rPr>
        <sz val="9"/>
        <rFont val="Meiryo UI"/>
        <family val="3"/>
        <charset val="128"/>
      </rPr>
      <t xml:space="preserve"> Coal/coke</t>
    </r>
    <rPh sb="0" eb="2">
      <t>セキタン</t>
    </rPh>
    <phoneticPr fontId="10"/>
  </si>
  <si>
    <r>
      <rPr>
        <b/>
        <sz val="9"/>
        <rFont val="Meiryo UI"/>
        <family val="3"/>
        <charset val="128"/>
      </rPr>
      <t>軽油・ガソリン・灯油</t>
    </r>
    <r>
      <rPr>
        <sz val="9"/>
        <rFont val="Meiryo UI"/>
        <family val="3"/>
        <charset val="128"/>
      </rPr>
      <t xml:space="preserve"> Diesel/gasoline/kerosene</t>
    </r>
    <rPh sb="0" eb="2">
      <t>ケイユ</t>
    </rPh>
    <rPh sb="8" eb="10">
      <t>トウユ</t>
    </rPh>
    <phoneticPr fontId="10"/>
  </si>
  <si>
    <r>
      <rPr>
        <b/>
        <sz val="9"/>
        <rFont val="Meiryo UI"/>
        <family val="3"/>
        <charset val="128"/>
      </rPr>
      <t>都市ガス・天然ガス</t>
    </r>
    <r>
      <rPr>
        <sz val="9"/>
        <rFont val="Meiryo UI"/>
        <family val="3"/>
        <charset val="128"/>
      </rPr>
      <t xml:space="preserve"> City gas/natural gas</t>
    </r>
    <rPh sb="0" eb="2">
      <t>トシ</t>
    </rPh>
    <rPh sb="5" eb="7">
      <t>テンネン</t>
    </rPh>
    <phoneticPr fontId="10"/>
  </si>
  <si>
    <r>
      <rPr>
        <b/>
        <sz val="9"/>
        <rFont val="Meiryo UI"/>
        <family val="3"/>
        <charset val="128"/>
      </rPr>
      <t>購入電力</t>
    </r>
    <r>
      <rPr>
        <sz val="9"/>
        <rFont val="Meiryo UI"/>
        <family val="3"/>
        <charset val="128"/>
      </rPr>
      <t xml:space="preserve"> Purchased electricity</t>
    </r>
    <rPh sb="0" eb="2">
      <t>コウニュウ</t>
    </rPh>
    <rPh sb="2" eb="4">
      <t>デンリョク</t>
    </rPh>
    <phoneticPr fontId="10"/>
  </si>
  <si>
    <r>
      <rPr>
        <b/>
        <sz val="9"/>
        <rFont val="Meiryo UI"/>
        <family val="3"/>
        <charset val="128"/>
      </rPr>
      <t>バイオマス蒸気</t>
    </r>
    <r>
      <rPr>
        <sz val="9"/>
        <rFont val="Meiryo UI"/>
        <family val="3"/>
        <charset val="128"/>
      </rPr>
      <t xml:space="preserve"> Biomass steam</t>
    </r>
    <rPh sb="5" eb="7">
      <t>ジョウキ</t>
    </rPh>
    <phoneticPr fontId="18"/>
  </si>
  <si>
    <r>
      <rPr>
        <b/>
        <sz val="9"/>
        <rFont val="Meiryo UI"/>
        <family val="3"/>
        <charset val="128"/>
      </rPr>
      <t xml:space="preserve">雨水 </t>
    </r>
    <r>
      <rPr>
        <sz val="9"/>
        <rFont val="Meiryo UI"/>
        <family val="3"/>
        <charset val="128"/>
      </rPr>
      <t>Rainwater</t>
    </r>
    <rPh sb="0" eb="2">
      <t>ウスイ</t>
    </rPh>
    <phoneticPr fontId="18"/>
  </si>
  <si>
    <r>
      <rPr>
        <b/>
        <sz val="9"/>
        <rFont val="Meiryo UI"/>
        <family val="3"/>
        <charset val="128"/>
      </rPr>
      <t>地下水</t>
    </r>
    <r>
      <rPr>
        <sz val="9"/>
        <rFont val="Meiryo UI"/>
        <family val="3"/>
        <charset val="128"/>
      </rPr>
      <t xml:space="preserve"> Groundwater</t>
    </r>
    <rPh sb="0" eb="3">
      <t>チカスイ</t>
    </rPh>
    <phoneticPr fontId="18"/>
  </si>
  <si>
    <r>
      <rPr>
        <b/>
        <sz val="9"/>
        <rFont val="Meiryo UI"/>
        <family val="3"/>
        <charset val="128"/>
      </rPr>
      <t>使用量</t>
    </r>
    <r>
      <rPr>
        <sz val="9"/>
        <rFont val="Meiryo UI"/>
        <family val="3"/>
        <charset val="128"/>
      </rPr>
      <t xml:space="preserve">
</t>
    </r>
    <r>
      <rPr>
        <sz val="8"/>
        <rFont val="Meiryo UI"/>
        <family val="3"/>
        <charset val="128"/>
      </rPr>
      <t>Consumption</t>
    </r>
    <rPh sb="0" eb="3">
      <t>シヨウリョウ</t>
    </rPh>
    <phoneticPr fontId="10"/>
  </si>
  <si>
    <r>
      <rPr>
        <b/>
        <sz val="9"/>
        <rFont val="Meiryo UI"/>
        <family val="3"/>
        <charset val="128"/>
      </rPr>
      <t xml:space="preserve">排出 </t>
    </r>
    <r>
      <rPr>
        <sz val="9"/>
        <rFont val="Meiryo UI"/>
        <family val="3"/>
        <charset val="128"/>
      </rPr>
      <t>Emissions</t>
    </r>
    <rPh sb="0" eb="2">
      <t>ハイシュツ</t>
    </rPh>
    <phoneticPr fontId="10"/>
  </si>
  <si>
    <r>
      <rPr>
        <b/>
        <sz val="9"/>
        <rFont val="Meiryo UI"/>
        <family val="3"/>
        <charset val="128"/>
      </rPr>
      <t>下水道等</t>
    </r>
    <r>
      <rPr>
        <sz val="9"/>
        <rFont val="Meiryo UI"/>
        <family val="3"/>
        <charset val="128"/>
      </rPr>
      <t xml:space="preserve"> Sewerage, etc.</t>
    </r>
    <rPh sb="0" eb="3">
      <t>ゲスイドウ</t>
    </rPh>
    <rPh sb="3" eb="4">
      <t>トウ</t>
    </rPh>
    <phoneticPr fontId="54"/>
  </si>
  <si>
    <r>
      <rPr>
        <b/>
        <sz val="9"/>
        <rFont val="Meiryo UI"/>
        <family val="3"/>
        <charset val="128"/>
      </rPr>
      <t>捨石</t>
    </r>
    <r>
      <rPr>
        <sz val="9"/>
        <rFont val="Meiryo UI"/>
        <family val="3"/>
        <charset val="128"/>
      </rPr>
      <t xml:space="preserve"> Spoil</t>
    </r>
    <rPh sb="0" eb="2">
      <t>ステイシ</t>
    </rPh>
    <phoneticPr fontId="18"/>
  </si>
  <si>
    <r>
      <rPr>
        <b/>
        <sz val="9"/>
        <rFont val="Meiryo UI"/>
        <family val="3"/>
        <charset val="128"/>
      </rPr>
      <t>そ</t>
    </r>
    <r>
      <rPr>
        <b/>
        <i/>
        <sz val="9"/>
        <rFont val="Meiryo UI"/>
        <family val="3"/>
        <charset val="128"/>
      </rPr>
      <t>の他</t>
    </r>
    <r>
      <rPr>
        <sz val="9"/>
        <rFont val="Meiryo UI"/>
        <family val="3"/>
        <charset val="128"/>
      </rPr>
      <t xml:space="preserve"> Other</t>
    </r>
    <rPh sb="2" eb="3">
      <t>タ</t>
    </rPh>
    <phoneticPr fontId="18"/>
  </si>
  <si>
    <r>
      <rPr>
        <b/>
        <sz val="9"/>
        <rFont val="Meiryo UI"/>
        <family val="3"/>
        <charset val="128"/>
      </rPr>
      <t>菱刈鉱山</t>
    </r>
    <r>
      <rPr>
        <sz val="9"/>
        <rFont val="Meiryo UI"/>
        <family val="3"/>
        <charset val="128"/>
      </rPr>
      <t xml:space="preserve">
Hishikari Mine</t>
    </r>
    <phoneticPr fontId="10"/>
  </si>
  <si>
    <t>For calculating GHG emissions from domestically purchased electricity, adjusted emission factors provided by the electricity suppliers are used.</t>
    <phoneticPr fontId="10"/>
  </si>
  <si>
    <t>The quantification of GHG emissions is subject to uncertainties in the measurement of activity data, in the determination of emission factors, and in the scientific determination of the global warming potential.</t>
    <phoneticPr fontId="10"/>
  </si>
  <si>
    <r>
      <t>対象外</t>
    </r>
    <r>
      <rPr>
        <vertAlign val="superscript"/>
        <sz val="9"/>
        <color theme="1"/>
        <rFont val="Meiryo UI"/>
        <family val="3"/>
        <charset val="128"/>
      </rPr>
      <t>※3</t>
    </r>
    <r>
      <rPr>
        <sz val="9"/>
        <color theme="1"/>
        <rFont val="Meiryo UI"/>
        <family val="3"/>
        <charset val="128"/>
      </rPr>
      <t xml:space="preserve"> Not applicable</t>
    </r>
    <r>
      <rPr>
        <vertAlign val="superscript"/>
        <sz val="9"/>
        <color theme="1"/>
        <rFont val="Meiryo UI"/>
        <family val="3"/>
        <charset val="128"/>
      </rPr>
      <t>※3</t>
    </r>
    <phoneticPr fontId="10"/>
  </si>
  <si>
    <r>
      <t>対象外</t>
    </r>
    <r>
      <rPr>
        <vertAlign val="superscript"/>
        <sz val="9"/>
        <color theme="1"/>
        <rFont val="Meiryo UI"/>
        <family val="3"/>
        <charset val="128"/>
      </rPr>
      <t>※2</t>
    </r>
    <r>
      <rPr>
        <sz val="9"/>
        <color theme="1"/>
        <rFont val="Meiryo UI"/>
        <family val="3"/>
        <charset val="128"/>
      </rPr>
      <t xml:space="preserve"> Not applicable</t>
    </r>
    <r>
      <rPr>
        <vertAlign val="superscript"/>
        <sz val="9"/>
        <color theme="1"/>
        <rFont val="Meiryo UI"/>
        <family val="3"/>
        <charset val="128"/>
      </rPr>
      <t>※2</t>
    </r>
    <phoneticPr fontId="10"/>
  </si>
  <si>
    <r>
      <t>対象外</t>
    </r>
    <r>
      <rPr>
        <vertAlign val="superscript"/>
        <sz val="9"/>
        <color theme="1"/>
        <rFont val="Meiryo UI"/>
        <family val="3"/>
        <charset val="128"/>
      </rPr>
      <t>※4</t>
    </r>
    <r>
      <rPr>
        <sz val="9"/>
        <color theme="1"/>
        <rFont val="Meiryo UI"/>
        <family val="3"/>
        <charset val="128"/>
      </rPr>
      <t xml:space="preserve"> Not applicable</t>
    </r>
    <r>
      <rPr>
        <vertAlign val="superscript"/>
        <sz val="9"/>
        <color theme="1"/>
        <rFont val="Meiryo UI"/>
        <family val="3"/>
        <charset val="128"/>
      </rPr>
      <t>※4</t>
    </r>
    <phoneticPr fontId="10"/>
  </si>
  <si>
    <r>
      <t>対象外</t>
    </r>
    <r>
      <rPr>
        <vertAlign val="superscript"/>
        <sz val="9"/>
        <color theme="1"/>
        <rFont val="Meiryo UI"/>
        <family val="3"/>
        <charset val="128"/>
      </rPr>
      <t>※5</t>
    </r>
    <r>
      <rPr>
        <sz val="9"/>
        <color theme="1"/>
        <rFont val="Meiryo UI"/>
        <family val="3"/>
        <charset val="128"/>
      </rPr>
      <t xml:space="preserve"> Not applicable</t>
    </r>
    <r>
      <rPr>
        <vertAlign val="superscript"/>
        <sz val="9"/>
        <color theme="1"/>
        <rFont val="Meiryo UI"/>
        <family val="3"/>
        <charset val="128"/>
      </rPr>
      <t>※5</t>
    </r>
    <phoneticPr fontId="10"/>
  </si>
  <si>
    <t>※2 スコープ1および2に含めて算定しているため対象外 Not applicable as it is included in calculations of Scope 1 and 2 emissions.</t>
    <phoneticPr fontId="10"/>
  </si>
  <si>
    <t>※4 フランチャイズ事業を行っていないため対象外 Not applicable as we do not operate any franchise businesses.</t>
    <phoneticPr fontId="10"/>
  </si>
  <si>
    <r>
      <rPr>
        <b/>
        <sz val="9"/>
        <color theme="1"/>
        <rFont val="Meiryo UI"/>
        <family val="3"/>
        <charset val="128"/>
      </rPr>
      <t>購入した製品・サービス</t>
    </r>
    <r>
      <rPr>
        <vertAlign val="superscript"/>
        <sz val="9"/>
        <color theme="1"/>
        <rFont val="Meiryo UI"/>
        <family val="3"/>
        <charset val="128"/>
      </rPr>
      <t>※1</t>
    </r>
    <r>
      <rPr>
        <sz val="9"/>
        <color theme="1"/>
        <rFont val="Meiryo UI"/>
        <family val="3"/>
        <charset val="128"/>
      </rPr>
      <t xml:space="preserve"> Purchased goods and services</t>
    </r>
    <r>
      <rPr>
        <vertAlign val="superscript"/>
        <sz val="9"/>
        <color theme="1"/>
        <rFont val="Meiryo UI"/>
        <family val="3"/>
        <charset val="128"/>
      </rPr>
      <t>※1</t>
    </r>
    <phoneticPr fontId="10"/>
  </si>
  <si>
    <t>Calculated using a combination of primary and secondary data. For copper concentrate, which accounts for the largest share of emissions among the main raw materials, the emission intensity is calculated using primary data obtained through questionnaires sent to suppliers accounting for 80% of purchase volume. The supplier emission intensity is calculated using the previous year’s data for the relevant fiscal year. However, for fiscal year 2023 only, it is calculated using data for that fiscal year.</t>
    <phoneticPr fontId="10"/>
  </si>
  <si>
    <t>※ 工場内リサイクルを除く　Exclude materials recycled within plants.</t>
    <phoneticPr fontId="10"/>
  </si>
  <si>
    <t>※1 閉鎖性海域に流入する河川への排出は“海域”とする Discharges into rivers flowing into enclosed seas are included in “Seas”.</t>
    <phoneticPr fontId="10"/>
  </si>
  <si>
    <t>※1 最終処分場行きと単純焼却を含む Includes waste destined for landfills and incineration without heat recovery.</t>
    <phoneticPr fontId="10"/>
  </si>
  <si>
    <t>Mining waste in the form of wastewater sludge generated by mine-affiliated Toyo Smelter &amp; Refinery that is landfilled within the business site.</t>
    <phoneticPr fontId="24"/>
  </si>
  <si>
    <r>
      <rPr>
        <b/>
        <sz val="9"/>
        <rFont val="Meiryo UI"/>
        <family val="3"/>
        <charset val="128"/>
      </rPr>
      <t xml:space="preserve">減容・その他 </t>
    </r>
    <r>
      <rPr>
        <sz val="8"/>
        <rFont val="Meiryo UI"/>
        <family val="3"/>
        <charset val="128"/>
      </rPr>
      <t>Volume reduction, etc.</t>
    </r>
    <phoneticPr fontId="24"/>
  </si>
  <si>
    <t>Treatment methods outside of the Company were identified based on the written agreement with the disposal company and the manifest.</t>
    <phoneticPr fontId="24"/>
  </si>
  <si>
    <t>※1 工場内リサイクルを除く　Excludes materials recycled within plants.</t>
    <phoneticPr fontId="10"/>
  </si>
  <si>
    <r>
      <t xml:space="preserve">In addition to the rehabilitated area within the development site mentioned above, CBNC worked with the Philippine government to rehabilitate an additional </t>
    </r>
    <r>
      <rPr>
        <sz val="9"/>
        <rFont val="Meiryo UI"/>
        <family val="2"/>
        <charset val="128"/>
      </rPr>
      <t>50 hectares</t>
    </r>
    <r>
      <rPr>
        <sz val="9"/>
        <rFont val="Meiryo UI"/>
        <family val="3"/>
        <charset val="128"/>
      </rPr>
      <t xml:space="preserve"> in nearby regions outside the development site in FY2025, bringing the total certified rehabilitated area, including bamboo groves, to </t>
    </r>
    <r>
      <rPr>
        <sz val="9"/>
        <rFont val="Meiryo UI"/>
        <family val="2"/>
        <charset val="128"/>
      </rPr>
      <t>264 hectares</t>
    </r>
    <r>
      <rPr>
        <sz val="9"/>
        <rFont val="Meiryo UI"/>
        <family val="3"/>
        <charset val="128"/>
      </rPr>
      <t>.</t>
    </r>
    <phoneticPr fontId="10"/>
  </si>
  <si>
    <t>※2 タガニートHPALでは上記の開発地内の緑化面積のほかに、フィリピン政府と協議し、開発地外の近隣地域においても2025年度は新たに66haの緑化を進め、これまでの合計として799haが緑化面積として認定されている</t>
    <phoneticPr fontId="10"/>
  </si>
  <si>
    <t>Ensuring a Stable Supply of Non-Ferrous Metals and Contributing to a Circular Economy</t>
    <phoneticPr fontId="10"/>
  </si>
  <si>
    <t>※2 有害廃棄物以外のもの Waste other than hazardous waste</t>
    <phoneticPr fontId="24"/>
  </si>
  <si>
    <t>※4 購入蒸気には購入冷水を含む Purchased steam includes purchased cold water.</t>
    <phoneticPr fontId="10"/>
  </si>
  <si>
    <t>Figures are aggregated from data reported by SMM Group to government authorities.</t>
    <phoneticPr fontId="24"/>
  </si>
  <si>
    <t>※1 GHG排出量の定量化は、活動量データの測定、および排出係数の決定に関する不確実性並びに地球温暖化係数の決定に関する科学的不確実性にさらされている</t>
    <phoneticPr fontId="10"/>
  </si>
  <si>
    <t>カテゴリー
Category</t>
    <phoneticPr fontId="10"/>
  </si>
  <si>
    <r>
      <rPr>
        <b/>
        <sz val="9"/>
        <color theme="1"/>
        <rFont val="Meiryo UI"/>
        <family val="3"/>
        <charset val="128"/>
      </rPr>
      <t>資本財</t>
    </r>
    <r>
      <rPr>
        <sz val="9"/>
        <color theme="1"/>
        <rFont val="Meiryo UI"/>
        <family val="3"/>
        <charset val="128"/>
      </rPr>
      <t xml:space="preserve"> Capital goods　</t>
    </r>
    <phoneticPr fontId="10"/>
  </si>
  <si>
    <r>
      <rPr>
        <b/>
        <sz val="9"/>
        <rFont val="Meiryo UI"/>
        <family val="3"/>
        <charset val="128"/>
      </rPr>
      <t>委託処理</t>
    </r>
    <r>
      <rPr>
        <sz val="9"/>
        <rFont val="Yu Gothic"/>
        <family val="2"/>
        <scheme val="minor"/>
      </rPr>
      <t xml:space="preserve"> </t>
    </r>
    <r>
      <rPr>
        <sz val="9"/>
        <rFont val="Meiryo UI"/>
        <family val="3"/>
        <charset val="128"/>
      </rPr>
      <t>Contracted disposal</t>
    </r>
    <rPh sb="0" eb="2">
      <t>イタク</t>
    </rPh>
    <rPh sb="2" eb="4">
      <t>ショリ</t>
    </rPh>
    <phoneticPr fontId="24"/>
  </si>
  <si>
    <t>FY2023</t>
    <phoneticPr fontId="10"/>
  </si>
  <si>
    <t>※1 GHG排出量の定量化は、活動量データの測定、および排出係数の決定に関する不確実性ならびに地球温暖化係数の決定に関する科学的不確実性にさらされている</t>
    <phoneticPr fontId="10"/>
  </si>
  <si>
    <r>
      <rPr>
        <b/>
        <sz val="9"/>
        <color theme="1"/>
        <rFont val="Meiryo UI"/>
        <family val="3"/>
        <charset val="128"/>
      </rPr>
      <t>スコープ1、2に含まれない燃料およびエネルギー関連活動</t>
    </r>
    <r>
      <rPr>
        <sz val="9"/>
        <color theme="1"/>
        <rFont val="Meiryo UI"/>
        <family val="3"/>
        <charset val="128"/>
      </rPr>
      <t xml:space="preserve">
</t>
    </r>
    <r>
      <rPr>
        <sz val="8"/>
        <color theme="1"/>
        <rFont val="Meiryo UI"/>
        <family val="3"/>
        <charset val="128"/>
      </rPr>
      <t>Fuel- and energy-related activities not included in Scope 1 or Scope 2</t>
    </r>
    <phoneticPr fontId="10"/>
  </si>
  <si>
    <t>GRI 301-1／301-2／302-1</t>
    <phoneticPr fontId="10"/>
  </si>
  <si>
    <t>「水資源投入量」、「排水量」、「水消費量」の詳細については、「水会計データ」を参照</t>
    <rPh sb="17" eb="20">
      <t>ショウヒリョウ</t>
    </rPh>
    <rPh sb="39" eb="41">
      <t>サンショウ</t>
    </rPh>
    <phoneticPr fontId="10"/>
  </si>
  <si>
    <r>
      <rPr>
        <b/>
        <sz val="9"/>
        <rFont val="Meiryo UI"/>
        <family val="3"/>
        <charset val="128"/>
      </rPr>
      <t>排出量(合計)</t>
    </r>
    <r>
      <rPr>
        <sz val="9"/>
        <rFont val="Meiryo UI"/>
        <family val="3"/>
        <charset val="128"/>
      </rPr>
      <t xml:space="preserve"> Total waste</t>
    </r>
    <rPh sb="0" eb="2">
      <t>ハイシュツ</t>
    </rPh>
    <rPh sb="2" eb="3">
      <t>リョウ</t>
    </rPh>
    <phoneticPr fontId="24"/>
  </si>
  <si>
    <t>TJ</t>
    <phoneticPr fontId="10"/>
  </si>
  <si>
    <r>
      <rPr>
        <b/>
        <sz val="9"/>
        <rFont val="Meiryo UI"/>
        <family val="3"/>
        <charset val="128"/>
      </rPr>
      <t xml:space="preserve">製品(合計) </t>
    </r>
    <r>
      <rPr>
        <sz val="9"/>
        <rFont val="Meiryo UI"/>
        <family val="3"/>
        <charset val="128"/>
      </rPr>
      <t>Products</t>
    </r>
    <rPh sb="0" eb="2">
      <t>セイヒン</t>
    </rPh>
    <rPh sb="3" eb="5">
      <t>ゴウケイ</t>
    </rPh>
    <phoneticPr fontId="10"/>
  </si>
  <si>
    <t>GRI 303-4／305-1／305-2／305-7／306-1／306-2／306-3</t>
    <phoneticPr fontId="10"/>
  </si>
  <si>
    <t>※3 国内の購入電力由来のGHG排出係数は供給電力会社の調整後排出係数を使用</t>
    <phoneticPr fontId="10"/>
  </si>
  <si>
    <r>
      <rPr>
        <b/>
        <sz val="9"/>
        <rFont val="Meiryo UI"/>
        <family val="3"/>
        <charset val="128"/>
      </rPr>
      <t>河川</t>
    </r>
    <r>
      <rPr>
        <sz val="9"/>
        <rFont val="Meiryo UI"/>
        <family val="3"/>
        <charset val="128"/>
      </rPr>
      <t xml:space="preserve"> Rivers</t>
    </r>
    <rPh sb="0" eb="2">
      <t>カセン</t>
    </rPh>
    <phoneticPr fontId="54"/>
  </si>
  <si>
    <t>海外の購入電力由来のGHG排出量算定においては、IEA Emissions Factorsのその時点での国別排出係数を使用</t>
    <rPh sb="15" eb="16">
      <t>リョウ</t>
    </rPh>
    <rPh sb="16" eb="18">
      <t>サンテイ</t>
    </rPh>
    <phoneticPr fontId="10"/>
  </si>
  <si>
    <t>For calculating GHG emissions from domestically purchased electricity, adjusted emission factors provided by the electricity suppliers are used.</t>
    <phoneticPr fontId="10"/>
  </si>
  <si>
    <t>※8 閉鎖性海域に流入する河川への排出は“海域”とする Discharges into rivers flowing into enclosed seas are included in “Seas”.</t>
    <phoneticPr fontId="10"/>
  </si>
  <si>
    <t>計画値(plan)
FY2026</t>
    <rPh sb="0" eb="2">
      <t>ケイカク</t>
    </rPh>
    <rPh sb="2" eb="3">
      <t>チ</t>
    </rPh>
    <phoneticPr fontId="24"/>
  </si>
  <si>
    <t>Contributing to the Realization of a Carbon-Neutral Society</t>
    <phoneticPr fontId="10"/>
  </si>
  <si>
    <r>
      <rPr>
        <b/>
        <sz val="9"/>
        <rFont val="Meiryo UI"/>
        <family val="3"/>
        <charset val="128"/>
      </rPr>
      <t>コーラルベイニッケル/タガニートHPALの浸出残渣ほか</t>
    </r>
    <r>
      <rPr>
        <sz val="9"/>
        <rFont val="Meiryo UI"/>
        <family val="3"/>
        <charset val="128"/>
      </rPr>
      <t xml:space="preserve">
Leach residue from CBNC, THPAL, etc.</t>
    </r>
    <rPh sb="21" eb="23">
      <t>シンシュツ</t>
    </rPh>
    <rPh sb="23" eb="25">
      <t>ザンサ</t>
    </rPh>
    <phoneticPr fontId="18"/>
  </si>
  <si>
    <t>国内の購入電力由来のGHG排出量算定においては、供給電力会社の調整後排出係数を使用</t>
    <rPh sb="31" eb="34">
      <t>チョウセイゴ</t>
    </rPh>
    <phoneticPr fontId="10"/>
  </si>
  <si>
    <t>※5 COD：海域への排出水を対象とし、河川に排出するもので閉鎖海域へ流出するものを含む</t>
    <phoneticPr fontId="10"/>
  </si>
  <si>
    <t>※6 BOD：河川への排出水を対象とし、閉鎖海域へ流入するものを除く</t>
    <rPh sb="7" eb="9">
      <t>カセン</t>
    </rPh>
    <rPh sb="11" eb="13">
      <t>ハイシュツ</t>
    </rPh>
    <rPh sb="13" eb="14">
      <t>スイ</t>
    </rPh>
    <rPh sb="15" eb="17">
      <t>タイショウ</t>
    </rPh>
    <rPh sb="20" eb="22">
      <t>ヘイサ</t>
    </rPh>
    <rPh sb="22" eb="24">
      <t>カイイキ</t>
    </rPh>
    <rPh sb="25" eb="27">
      <t>リュウニュウ</t>
    </rPh>
    <rPh sb="32" eb="33">
      <t>ノゾ</t>
    </rPh>
    <phoneticPr fontId="10"/>
  </si>
  <si>
    <t>Emissions intensity was calculated based on the list of calculation methods and emission factors of the Ministry of the Environment’s Greenhouse Gas Emissions Calculations Reporting and Publication System.</t>
    <phoneticPr fontId="10"/>
  </si>
  <si>
    <r>
      <t xml:space="preserve">範囲
</t>
    </r>
    <r>
      <rPr>
        <b/>
        <sz val="8"/>
        <color theme="1"/>
        <rFont val="Meiryo UI"/>
        <family val="3"/>
        <charset val="128"/>
      </rPr>
      <t>Reporting boundary</t>
    </r>
    <rPh sb="0" eb="2">
      <t>ハンイ</t>
    </rPh>
    <phoneticPr fontId="10"/>
  </si>
  <si>
    <r>
      <rPr>
        <b/>
        <sz val="9"/>
        <color theme="1"/>
        <rFont val="Meiryo UI"/>
        <family val="3"/>
        <charset val="128"/>
      </rPr>
      <t>リサイクル原料由来の製品量および比率</t>
    </r>
    <r>
      <rPr>
        <vertAlign val="superscript"/>
        <sz val="9"/>
        <color theme="1"/>
        <rFont val="Meiryo UI"/>
        <family val="3"/>
        <charset val="128"/>
      </rPr>
      <t xml:space="preserve">※2
</t>
    </r>
    <r>
      <rPr>
        <sz val="9"/>
        <color theme="1"/>
        <rFont val="Meiryo UI"/>
        <family val="3"/>
        <charset val="128"/>
      </rPr>
      <t>Amount and percentage of products from recycled materials</t>
    </r>
    <r>
      <rPr>
        <vertAlign val="superscript"/>
        <sz val="9"/>
        <color theme="1"/>
        <rFont val="Meiryo UI"/>
        <family val="3"/>
        <charset val="128"/>
      </rPr>
      <t>※2</t>
    </r>
    <rPh sb="5" eb="9">
      <t>ゲンリョウユライ</t>
    </rPh>
    <rPh sb="10" eb="12">
      <t>セイヒン</t>
    </rPh>
    <rPh sb="12" eb="13">
      <t>リョウ</t>
    </rPh>
    <rPh sb="16" eb="18">
      <t>ヒリツ</t>
    </rPh>
    <phoneticPr fontId="10"/>
  </si>
  <si>
    <t>海外の購入電力由来のGHG排出量算定においては、IEA Emissions Factorsのその時点で最新の国別排出係数を使用</t>
    <rPh sb="46" eb="48">
      <t>ジテン</t>
    </rPh>
    <phoneticPr fontId="10"/>
  </si>
  <si>
    <t>For emissions intensity, we used values from the Database for Calculating GHG Emissions of the Supply Chain, prepared by the Ministry of Environment and the Ministry of Economy, Trade and Industry in Japan.</t>
    <phoneticPr fontId="10"/>
  </si>
  <si>
    <r>
      <rPr>
        <b/>
        <sz val="9"/>
        <color theme="1"/>
        <rFont val="Meiryo UI"/>
        <family val="3"/>
        <charset val="128"/>
      </rPr>
      <t>リサイクル原料</t>
    </r>
    <r>
      <rPr>
        <vertAlign val="superscript"/>
        <sz val="9"/>
        <color theme="1"/>
        <rFont val="Meiryo UI"/>
        <family val="3"/>
        <charset val="128"/>
      </rPr>
      <t xml:space="preserve">※ </t>
    </r>
    <r>
      <rPr>
        <sz val="9"/>
        <color theme="1"/>
        <rFont val="Meiryo UI"/>
        <family val="3"/>
        <charset val="128"/>
      </rPr>
      <t>Recycled materials</t>
    </r>
    <r>
      <rPr>
        <vertAlign val="superscript"/>
        <sz val="9"/>
        <color theme="1"/>
        <rFont val="Meiryo UI"/>
        <family val="3"/>
        <charset val="128"/>
      </rPr>
      <t>※</t>
    </r>
    <rPh sb="5" eb="7">
      <t>ゲンリョウ</t>
    </rPh>
    <phoneticPr fontId="10"/>
  </si>
  <si>
    <r>
      <rPr>
        <b/>
        <sz val="9"/>
        <color theme="1"/>
        <rFont val="Meiryo UI"/>
        <family val="3"/>
        <charset val="128"/>
      </rPr>
      <t>材料</t>
    </r>
    <r>
      <rPr>
        <sz val="9"/>
        <color theme="1"/>
        <rFont val="Meiryo UI"/>
        <family val="3"/>
        <charset val="128"/>
      </rPr>
      <t xml:space="preserve"> Materials</t>
    </r>
    <rPh sb="0" eb="2">
      <t>ザイリョウ</t>
    </rPh>
    <phoneticPr fontId="10"/>
  </si>
  <si>
    <r>
      <rPr>
        <b/>
        <sz val="9"/>
        <color theme="1"/>
        <rFont val="Meiryo UI"/>
        <family val="3"/>
        <charset val="128"/>
      </rPr>
      <t>再生可能エネルギー</t>
    </r>
    <r>
      <rPr>
        <sz val="9"/>
        <color theme="1"/>
        <rFont val="Meiryo UI"/>
        <family val="3"/>
        <charset val="128"/>
      </rPr>
      <t xml:space="preserve">
Renewable energy </t>
    </r>
    <rPh sb="0" eb="4">
      <t>サイセイカノウ</t>
    </rPh>
    <phoneticPr fontId="10"/>
  </si>
  <si>
    <r>
      <rPr>
        <b/>
        <sz val="9"/>
        <rFont val="Meiryo UI"/>
        <family val="3"/>
        <charset val="128"/>
      </rPr>
      <t xml:space="preserve">鉱さい </t>
    </r>
    <r>
      <rPr>
        <sz val="9"/>
        <rFont val="Meiryo UI"/>
        <family val="3"/>
        <charset val="128"/>
      </rPr>
      <t>Slag</t>
    </r>
    <phoneticPr fontId="24"/>
  </si>
  <si>
    <r>
      <rPr>
        <b/>
        <sz val="9"/>
        <rFont val="Meiryo UI"/>
        <family val="3"/>
        <charset val="128"/>
      </rPr>
      <t>ｶﾞﾗｽ・ｺﾝｸﾘｰﾄ・陶磁器くず</t>
    </r>
    <r>
      <rPr>
        <sz val="9"/>
        <rFont val="Meiryo UI"/>
        <family val="3"/>
        <charset val="128"/>
      </rPr>
      <t xml:space="preserve"> Glass, concrete, ceramic waste</t>
    </r>
    <rPh sb="12" eb="15">
      <t>トウジキ</t>
    </rPh>
    <phoneticPr fontId="51"/>
  </si>
  <si>
    <r>
      <rPr>
        <b/>
        <sz val="9"/>
        <rFont val="Meiryo UI"/>
        <family val="3"/>
        <charset val="128"/>
      </rPr>
      <t>廃プラスチック</t>
    </r>
    <r>
      <rPr>
        <sz val="9"/>
        <rFont val="Meiryo UI"/>
        <family val="3"/>
        <charset val="128"/>
      </rPr>
      <t xml:space="preserve"> Waste plastic</t>
    </r>
    <rPh sb="0" eb="1">
      <t>ハイ</t>
    </rPh>
    <phoneticPr fontId="24"/>
  </si>
  <si>
    <r>
      <rPr>
        <b/>
        <sz val="9"/>
        <rFont val="Meiryo UI"/>
        <family val="3"/>
        <charset val="128"/>
      </rPr>
      <t>汚泥</t>
    </r>
    <r>
      <rPr>
        <sz val="9"/>
        <rFont val="Meiryo UI"/>
        <family val="3"/>
        <charset val="128"/>
      </rPr>
      <t xml:space="preserve"> Sludge</t>
    </r>
    <rPh sb="0" eb="2">
      <t>オデイ</t>
    </rPh>
    <phoneticPr fontId="51"/>
  </si>
  <si>
    <r>
      <rPr>
        <b/>
        <sz val="9"/>
        <rFont val="Meiryo UI"/>
        <family val="3"/>
        <charset val="128"/>
      </rPr>
      <t>その他</t>
    </r>
    <r>
      <rPr>
        <sz val="9"/>
        <rFont val="Meiryo UI"/>
        <family val="3"/>
        <charset val="128"/>
      </rPr>
      <t xml:space="preserve"> Other waste</t>
    </r>
    <rPh sb="2" eb="3">
      <t>タ</t>
    </rPh>
    <phoneticPr fontId="24"/>
  </si>
  <si>
    <r>
      <rPr>
        <b/>
        <sz val="9"/>
        <rFont val="Meiryo UI"/>
        <family val="3"/>
        <charset val="128"/>
      </rPr>
      <t xml:space="preserve">原料(合計) </t>
    </r>
    <r>
      <rPr>
        <sz val="9"/>
        <rFont val="Meiryo UI"/>
        <family val="3"/>
        <charset val="128"/>
      </rPr>
      <t>Raw materials</t>
    </r>
    <rPh sb="0" eb="2">
      <t>ゲンリョウ</t>
    </rPh>
    <phoneticPr fontId="10"/>
  </si>
  <si>
    <r>
      <rPr>
        <b/>
        <sz val="9"/>
        <rFont val="Meiryo UI"/>
        <family val="3"/>
        <charset val="128"/>
      </rPr>
      <t xml:space="preserve">銅精鉱 </t>
    </r>
    <r>
      <rPr>
        <sz val="9"/>
        <rFont val="Meiryo UI"/>
        <family val="3"/>
        <charset val="128"/>
      </rPr>
      <t>Copper concentrates</t>
    </r>
    <phoneticPr fontId="10"/>
  </si>
  <si>
    <r>
      <rPr>
        <b/>
        <sz val="9"/>
        <rFont val="Meiryo UI"/>
        <family val="3"/>
        <charset val="128"/>
      </rPr>
      <t>ニッケル酸化鉱</t>
    </r>
    <r>
      <rPr>
        <sz val="9"/>
        <rFont val="Meiryo UI"/>
        <family val="3"/>
        <charset val="128"/>
      </rPr>
      <t xml:space="preserve"> Nickel oxide ore</t>
    </r>
    <phoneticPr fontId="10"/>
  </si>
  <si>
    <r>
      <rPr>
        <b/>
        <sz val="9"/>
        <rFont val="Meiryo UI"/>
        <family val="3"/>
        <charset val="128"/>
      </rPr>
      <t xml:space="preserve">ニッケルマットほか </t>
    </r>
    <r>
      <rPr>
        <sz val="9"/>
        <rFont val="Meiryo UI"/>
        <family val="3"/>
        <charset val="128"/>
      </rPr>
      <t>Nickel matte, etc.</t>
    </r>
    <phoneticPr fontId="10"/>
  </si>
  <si>
    <r>
      <rPr>
        <b/>
        <sz val="9"/>
        <rFont val="Meiryo UI"/>
        <family val="3"/>
        <charset val="128"/>
      </rPr>
      <t xml:space="preserve">銅系スクラップ類 </t>
    </r>
    <r>
      <rPr>
        <sz val="9"/>
        <rFont val="Meiryo UI"/>
        <family val="3"/>
        <charset val="128"/>
      </rPr>
      <t>Copper scrap</t>
    </r>
    <phoneticPr fontId="10"/>
  </si>
  <si>
    <r>
      <rPr>
        <b/>
        <sz val="9"/>
        <rFont val="Meiryo UI"/>
        <family val="3"/>
        <charset val="128"/>
      </rPr>
      <t>亜鉛系二次原料</t>
    </r>
    <r>
      <rPr>
        <sz val="9"/>
        <rFont val="Meiryo UI"/>
        <family val="3"/>
        <charset val="128"/>
      </rPr>
      <t xml:space="preserve"> Secondary zinc</t>
    </r>
    <phoneticPr fontId="10"/>
  </si>
  <si>
    <r>
      <rPr>
        <b/>
        <sz val="9"/>
        <rFont val="Meiryo UI"/>
        <family val="3"/>
        <charset val="128"/>
      </rPr>
      <t xml:space="preserve">貴金属系ほか二次原料 </t>
    </r>
    <r>
      <rPr>
        <sz val="9"/>
        <rFont val="Meiryo UI"/>
        <family val="3"/>
        <charset val="128"/>
      </rPr>
      <t xml:space="preserve">
Precious metals and other secondary materials</t>
    </r>
    <phoneticPr fontId="10"/>
  </si>
  <si>
    <r>
      <rPr>
        <b/>
        <sz val="9"/>
        <rFont val="Meiryo UI"/>
        <family val="3"/>
        <charset val="128"/>
      </rPr>
      <t>電炉ダスト</t>
    </r>
    <r>
      <rPr>
        <sz val="9"/>
        <rFont val="Meiryo UI"/>
        <family val="3"/>
        <charset val="128"/>
      </rPr>
      <t xml:space="preserve"> Electric arc furnace dust</t>
    </r>
    <phoneticPr fontId="10"/>
  </si>
  <si>
    <r>
      <rPr>
        <b/>
        <sz val="9"/>
        <rFont val="Meiryo UI"/>
        <family val="3"/>
        <charset val="128"/>
      </rPr>
      <t>汚泥・ばいじん</t>
    </r>
    <r>
      <rPr>
        <sz val="9"/>
        <rFont val="Meiryo UI"/>
        <family val="3"/>
        <charset val="128"/>
      </rPr>
      <t xml:space="preserve"> Sludge and dust</t>
    </r>
    <rPh sb="0" eb="2">
      <t>オデイ</t>
    </rPh>
    <phoneticPr fontId="10"/>
  </si>
  <si>
    <r>
      <rPr>
        <b/>
        <sz val="9"/>
        <rFont val="Meiryo UI"/>
        <family val="3"/>
        <charset val="128"/>
      </rPr>
      <t>硫酸</t>
    </r>
    <r>
      <rPr>
        <sz val="9"/>
        <rFont val="Meiryo UI"/>
        <family val="3"/>
        <charset val="128"/>
      </rPr>
      <t xml:space="preserve"> Sulfuric acid</t>
    </r>
    <rPh sb="0" eb="2">
      <t>リュウサン</t>
    </rPh>
    <phoneticPr fontId="10"/>
  </si>
  <si>
    <r>
      <rPr>
        <b/>
        <sz val="9"/>
        <rFont val="Meiryo UI"/>
        <family val="3"/>
        <charset val="128"/>
      </rPr>
      <t>セメントほか</t>
    </r>
    <r>
      <rPr>
        <sz val="9"/>
        <rFont val="Meiryo UI"/>
        <family val="3"/>
        <charset val="128"/>
      </rPr>
      <t xml:space="preserve"> Cement, etc.</t>
    </r>
    <phoneticPr fontId="10"/>
  </si>
  <si>
    <t>Water consumption is estimated by subtracting the total water discharge from the total water withdrawal for each business site. In addition,there was no water storage, which would have a significant water-related impact.</t>
    <phoneticPr fontId="10"/>
  </si>
  <si>
    <r>
      <rPr>
        <b/>
        <sz val="9"/>
        <rFont val="Meiryo UI"/>
        <family val="3"/>
        <charset val="128"/>
      </rPr>
      <t xml:space="preserve">菱刈鉱石 </t>
    </r>
    <r>
      <rPr>
        <sz val="9"/>
        <rFont val="Meiryo UI"/>
        <family val="3"/>
        <charset val="128"/>
      </rPr>
      <t>Mineral ores from the Hishikari Mine</t>
    </r>
    <rPh sb="0" eb="2">
      <t>ヒシカリ</t>
    </rPh>
    <rPh sb="2" eb="4">
      <t>コウセキ</t>
    </rPh>
    <phoneticPr fontId="10"/>
  </si>
  <si>
    <r>
      <rPr>
        <b/>
        <sz val="9"/>
        <rFont val="Meiryo UI"/>
        <family val="3"/>
        <charset val="128"/>
      </rPr>
      <t>電気銅</t>
    </r>
    <r>
      <rPr>
        <sz val="9"/>
        <rFont val="Meiryo UI"/>
        <family val="3"/>
        <charset val="128"/>
      </rPr>
      <t xml:space="preserve"> Electrolytic copper</t>
    </r>
    <rPh sb="0" eb="2">
      <t>デンキ</t>
    </rPh>
    <rPh sb="2" eb="3">
      <t>ドウ</t>
    </rPh>
    <phoneticPr fontId="18"/>
  </si>
  <si>
    <r>
      <rPr>
        <b/>
        <sz val="9"/>
        <rFont val="Meiryo UI"/>
        <family val="3"/>
        <charset val="128"/>
      </rPr>
      <t>金</t>
    </r>
    <r>
      <rPr>
        <sz val="9"/>
        <rFont val="Meiryo UI"/>
        <family val="3"/>
        <charset val="128"/>
      </rPr>
      <t xml:space="preserve"> Gold</t>
    </r>
    <rPh sb="0" eb="1">
      <t>キン</t>
    </rPh>
    <phoneticPr fontId="18"/>
  </si>
  <si>
    <r>
      <rPr>
        <b/>
        <sz val="9"/>
        <rFont val="Meiryo UI"/>
        <family val="3"/>
        <charset val="128"/>
      </rPr>
      <t>銀</t>
    </r>
    <r>
      <rPr>
        <sz val="9"/>
        <rFont val="Meiryo UI"/>
        <family val="3"/>
        <charset val="128"/>
      </rPr>
      <t xml:space="preserve"> Silver</t>
    </r>
    <rPh sb="0" eb="1">
      <t>ギン</t>
    </rPh>
    <phoneticPr fontId="18"/>
  </si>
  <si>
    <r>
      <rPr>
        <b/>
        <sz val="9"/>
        <rFont val="Meiryo UI"/>
        <family val="3"/>
        <charset val="128"/>
      </rPr>
      <t xml:space="preserve">石膏 </t>
    </r>
    <r>
      <rPr>
        <sz val="9"/>
        <rFont val="Meiryo UI"/>
        <family val="3"/>
        <charset val="128"/>
      </rPr>
      <t>Gypsum</t>
    </r>
    <rPh sb="0" eb="2">
      <t>セッコウ</t>
    </rPh>
    <phoneticPr fontId="10"/>
  </si>
  <si>
    <r>
      <rPr>
        <b/>
        <sz val="9"/>
        <rFont val="Meiryo UI"/>
        <family val="3"/>
        <charset val="128"/>
      </rPr>
      <t>電気ニッケル</t>
    </r>
    <r>
      <rPr>
        <sz val="9"/>
        <rFont val="Meiryo UI"/>
        <family val="3"/>
        <charset val="128"/>
      </rPr>
      <t xml:space="preserve"> Electrolytic nickel</t>
    </r>
    <rPh sb="0" eb="2">
      <t>デンキ</t>
    </rPh>
    <phoneticPr fontId="18"/>
  </si>
  <si>
    <r>
      <rPr>
        <b/>
        <sz val="9"/>
        <rFont val="Meiryo UI"/>
        <family val="3"/>
        <charset val="128"/>
      </rPr>
      <t>硫酸ニッケル</t>
    </r>
    <r>
      <rPr>
        <sz val="9"/>
        <rFont val="Meiryo UI"/>
        <family val="3"/>
        <charset val="128"/>
      </rPr>
      <t xml:space="preserve"> Nickel sulfate</t>
    </r>
    <rPh sb="0" eb="2">
      <t>リュウサン</t>
    </rPh>
    <phoneticPr fontId="18"/>
  </si>
  <si>
    <r>
      <rPr>
        <b/>
        <sz val="9"/>
        <rFont val="Meiryo UI"/>
        <family val="3"/>
        <charset val="128"/>
      </rPr>
      <t>塩化ニッケル</t>
    </r>
    <r>
      <rPr>
        <sz val="9"/>
        <rFont val="Meiryo UI"/>
        <family val="3"/>
        <charset val="128"/>
      </rPr>
      <t xml:space="preserve"> Nickel chloride</t>
    </r>
    <phoneticPr fontId="10"/>
  </si>
  <si>
    <r>
      <rPr>
        <b/>
        <sz val="9"/>
        <rFont val="Meiryo UI"/>
        <family val="3"/>
        <charset val="128"/>
      </rPr>
      <t>電気コバルト</t>
    </r>
    <r>
      <rPr>
        <sz val="9"/>
        <rFont val="Meiryo UI"/>
        <family val="3"/>
        <charset val="128"/>
      </rPr>
      <t xml:space="preserve"> Electrolytic cobalt</t>
    </r>
    <rPh sb="0" eb="2">
      <t>デンキ</t>
    </rPh>
    <phoneticPr fontId="18"/>
  </si>
  <si>
    <r>
      <rPr>
        <b/>
        <sz val="9"/>
        <rFont val="Meiryo UI"/>
        <family val="3"/>
        <charset val="128"/>
      </rPr>
      <t>粗酸化亜鉛</t>
    </r>
    <r>
      <rPr>
        <sz val="9"/>
        <rFont val="Meiryo UI"/>
        <family val="3"/>
        <charset val="128"/>
      </rPr>
      <t xml:space="preserve"> Crude zinc oxide</t>
    </r>
    <rPh sb="0" eb="1">
      <t>ホボ</t>
    </rPh>
    <rPh sb="1" eb="3">
      <t>サンカ</t>
    </rPh>
    <rPh sb="3" eb="5">
      <t>アエン</t>
    </rPh>
    <phoneticPr fontId="18"/>
  </si>
  <si>
    <r>
      <rPr>
        <b/>
        <sz val="9"/>
        <rFont val="Meiryo UI"/>
        <family val="3"/>
        <charset val="128"/>
      </rPr>
      <t>酸化スカンジウム</t>
    </r>
    <r>
      <rPr>
        <sz val="9"/>
        <rFont val="Meiryo UI"/>
        <family val="3"/>
        <charset val="128"/>
      </rPr>
      <t xml:space="preserve"> Scandium oxide</t>
    </r>
    <rPh sb="0" eb="2">
      <t>サンカ</t>
    </rPh>
    <phoneticPr fontId="10"/>
  </si>
  <si>
    <r>
      <rPr>
        <b/>
        <sz val="9"/>
        <rFont val="Meiryo UI"/>
        <family val="3"/>
        <charset val="128"/>
      </rPr>
      <t>クロマイト</t>
    </r>
    <r>
      <rPr>
        <sz val="9"/>
        <rFont val="Meiryo UI"/>
        <family val="3"/>
        <charset val="128"/>
      </rPr>
      <t xml:space="preserve"> Chromite</t>
    </r>
    <phoneticPr fontId="10"/>
  </si>
  <si>
    <r>
      <rPr>
        <b/>
        <sz val="9"/>
        <rFont val="Meiryo UI"/>
        <family val="3"/>
        <charset val="128"/>
      </rPr>
      <t>全りん</t>
    </r>
    <r>
      <rPr>
        <sz val="9"/>
        <rFont val="Meiryo UI"/>
        <family val="3"/>
        <charset val="128"/>
      </rPr>
      <t>　Total phosphorus</t>
    </r>
    <rPh sb="0" eb="1">
      <t>ゼン</t>
    </rPh>
    <phoneticPr fontId="10"/>
  </si>
  <si>
    <r>
      <rPr>
        <b/>
        <sz val="9"/>
        <rFont val="Meiryo UI"/>
        <family val="3"/>
        <charset val="128"/>
      </rPr>
      <t>硫黄</t>
    </r>
    <r>
      <rPr>
        <sz val="9"/>
        <rFont val="Meiryo UI"/>
        <family val="3"/>
        <charset val="128"/>
      </rPr>
      <t xml:space="preserve"> Sulphur</t>
    </r>
    <rPh sb="0" eb="2">
      <t>イオウ</t>
    </rPh>
    <phoneticPr fontId="10"/>
  </si>
  <si>
    <r>
      <rPr>
        <b/>
        <sz val="9"/>
        <rFont val="Meiryo UI"/>
        <family val="3"/>
        <charset val="128"/>
      </rPr>
      <t>全窒素</t>
    </r>
    <r>
      <rPr>
        <sz val="9"/>
        <rFont val="Meiryo UI"/>
        <family val="3"/>
        <charset val="128"/>
      </rPr>
      <t>　Total nitrogen</t>
    </r>
    <rPh sb="0" eb="1">
      <t>ゼン</t>
    </rPh>
    <rPh sb="1" eb="3">
      <t>チッソ</t>
    </rPh>
    <phoneticPr fontId="10"/>
  </si>
  <si>
    <r>
      <rPr>
        <b/>
        <sz val="9"/>
        <rFont val="Meiryo UI"/>
        <family val="3"/>
        <charset val="128"/>
      </rPr>
      <t>フェロニッケル</t>
    </r>
    <r>
      <rPr>
        <sz val="9"/>
        <rFont val="Meiryo UI"/>
        <family val="3"/>
        <charset val="128"/>
      </rPr>
      <t xml:space="preserve"> Ferronickel</t>
    </r>
    <phoneticPr fontId="10"/>
  </si>
  <si>
    <r>
      <rPr>
        <b/>
        <sz val="9"/>
        <rFont val="Meiryo UI"/>
        <family val="3"/>
        <charset val="128"/>
      </rPr>
      <t>電池材料</t>
    </r>
    <r>
      <rPr>
        <sz val="9"/>
        <rFont val="Meiryo UI"/>
        <family val="3"/>
        <charset val="128"/>
      </rPr>
      <t xml:space="preserve"> Battery materials</t>
    </r>
    <rPh sb="0" eb="2">
      <t>デンチ</t>
    </rPh>
    <rPh sb="2" eb="4">
      <t>ザイリョウ</t>
    </rPh>
    <phoneticPr fontId="18"/>
  </si>
  <si>
    <r>
      <rPr>
        <b/>
        <sz val="9"/>
        <rFont val="Meiryo UI"/>
        <family val="3"/>
        <charset val="128"/>
      </rPr>
      <t>ニッケル粉</t>
    </r>
    <r>
      <rPr>
        <sz val="9"/>
        <rFont val="Meiryo UI"/>
        <family val="3"/>
        <charset val="128"/>
      </rPr>
      <t xml:space="preserve"> Nickel powder</t>
    </r>
    <rPh sb="4" eb="5">
      <t>コナ</t>
    </rPh>
    <phoneticPr fontId="10"/>
  </si>
  <si>
    <r>
      <rPr>
        <b/>
        <sz val="9"/>
        <rFont val="Meiryo UI"/>
        <family val="3"/>
        <charset val="128"/>
      </rPr>
      <t>Ag/Pd粉</t>
    </r>
    <r>
      <rPr>
        <sz val="9"/>
        <rFont val="Meiryo UI"/>
        <family val="3"/>
        <charset val="128"/>
      </rPr>
      <t xml:space="preserve"> Ag/Pd powder</t>
    </r>
    <phoneticPr fontId="10"/>
  </si>
  <si>
    <r>
      <rPr>
        <b/>
        <sz val="9"/>
        <rFont val="Meiryo UI"/>
        <family val="3"/>
        <charset val="128"/>
      </rPr>
      <t>硫酸</t>
    </r>
    <r>
      <rPr>
        <sz val="9"/>
        <rFont val="Meiryo UI"/>
        <family val="3"/>
        <charset val="128"/>
      </rPr>
      <t xml:space="preserve"> Sulfuric acid</t>
    </r>
    <rPh sb="0" eb="2">
      <t>リュウサン</t>
    </rPh>
    <phoneticPr fontId="18"/>
  </si>
  <si>
    <r>
      <rPr>
        <b/>
        <sz val="9"/>
        <rFont val="Meiryo UI"/>
        <family val="3"/>
        <charset val="128"/>
      </rPr>
      <t>スラグ</t>
    </r>
    <r>
      <rPr>
        <sz val="9"/>
        <rFont val="Meiryo UI"/>
        <family val="3"/>
        <charset val="128"/>
      </rPr>
      <t xml:space="preserve"> Slag</t>
    </r>
    <phoneticPr fontId="10"/>
  </si>
  <si>
    <r>
      <rPr>
        <b/>
        <sz val="9"/>
        <rFont val="Meiryo UI"/>
        <family val="3"/>
        <charset val="128"/>
      </rPr>
      <t>水素化処理触媒</t>
    </r>
    <r>
      <rPr>
        <sz val="9"/>
        <rFont val="Meiryo UI"/>
        <family val="3"/>
        <charset val="128"/>
      </rPr>
      <t xml:space="preserve"> Hydrotreating catalyst</t>
    </r>
    <phoneticPr fontId="18"/>
  </si>
  <si>
    <r>
      <rPr>
        <b/>
        <sz val="9"/>
        <rFont val="Meiryo UI"/>
        <family val="3"/>
        <charset val="128"/>
      </rPr>
      <t xml:space="preserve">住友金属鉱山㈱
</t>
    </r>
    <r>
      <rPr>
        <sz val="9"/>
        <rFont val="Meiryo UI"/>
        <family val="3"/>
        <charset val="128"/>
      </rPr>
      <t>SMM</t>
    </r>
    <rPh sb="0" eb="6">
      <t>スミトモキンゾクコウザン</t>
    </rPh>
    <phoneticPr fontId="10"/>
  </si>
  <si>
    <t>kt
(%)</t>
  </si>
  <si>
    <t>239
(2.38)</t>
  </si>
  <si>
    <t>236
(2.21)</t>
  </si>
  <si>
    <t>202
(2.07)</t>
  </si>
  <si>
    <t>220
(2.26)</t>
  </si>
  <si>
    <t>214
(2.15)</t>
  </si>
  <si>
    <t>188
(6.96)</t>
  </si>
  <si>
    <t>206
(7.42)</t>
  </si>
  <si>
    <t>194
(8.90)</t>
  </si>
  <si>
    <t>種別および処理方法別の廃棄物(2025年度)Waste by Type and Treatment Method (FY2025)</t>
    <rPh sb="0" eb="2">
      <t>シュベツ</t>
    </rPh>
    <rPh sb="5" eb="7">
      <t>ショリ</t>
    </rPh>
    <rPh sb="7" eb="9">
      <t>ホウホウ</t>
    </rPh>
    <rPh sb="9" eb="10">
      <t>ベツ</t>
    </rPh>
    <rPh sb="11" eb="14">
      <t>ハイキブツ</t>
    </rPh>
    <rPh sb="19" eb="21">
      <t>ネンド</t>
    </rPh>
    <phoneticPr fontId="18"/>
  </si>
  <si>
    <t>当社グループの関係会社に産業廃棄物処理を委託し、原料としてリサイクル処理しているため実質的には当社グループ外に排出されていないもの((特別管理産業廃棄物のうち)汚泥(特定有害産業廃棄物)など)が一部含まれる</t>
    <rPh sb="67" eb="69">
      <t>トクベツ</t>
    </rPh>
    <rPh sb="69" eb="71">
      <t>カンリ</t>
    </rPh>
    <rPh sb="71" eb="76">
      <t>サンギョウハイキブツ</t>
    </rPh>
    <rPh sb="83" eb="85">
      <t>トクテイ</t>
    </rPh>
    <rPh sb="87" eb="92">
      <t>サンギョウハイキブツ</t>
    </rPh>
    <phoneticPr fontId="24"/>
  </si>
  <si>
    <t>※1 原則として排出している各国の規制に従った定義による 
日本では「廃棄物処理法」に基づき、当社として次のように定義している
「特別管理産業廃棄物」と「管理型最終処分場」で処分されるもの(ただし、通常なら安定型最終処分場で処分されるもの(安定5品目)でありながら、その立地が遠隔地にあるためにやむなく管理型最終処分場へ持っていかざるを得ないものを除く。)</t>
    <rPh sb="14" eb="16">
      <t>カッコク</t>
    </rPh>
    <rPh sb="35" eb="41">
      <t>ハイキブツショリホウ</t>
    </rPh>
    <rPh sb="43" eb="44">
      <t>モト</t>
    </rPh>
    <rPh sb="87" eb="89">
      <t>ショブン</t>
    </rPh>
    <rPh sb="112" eb="114">
      <t>ショブン</t>
    </rPh>
    <phoneticPr fontId="24"/>
  </si>
  <si>
    <t>再資源化および再資源化等(熱回収)が占める割合が当社グループ全体および当社で約66%となりました。さらなる排出抑制に取り組み、再資源化の促進を図っていきます。</t>
  </si>
  <si>
    <t>事業活動による環境負荷(マテリアルフロー)2025年度 Environmental Impact of Business Activities (Material Flow) FY2025</t>
    <rPh sb="0" eb="4">
      <t>ジギョウカツドウ</t>
    </rPh>
    <rPh sb="7" eb="11">
      <t>カンキョウフカ</t>
    </rPh>
    <phoneticPr fontId="10"/>
  </si>
  <si>
    <t>INPUT(資源・エネルギー)(Resources・Energy)</t>
  </si>
  <si>
    <t>OUTPUT (製品・排出物等) (Products &amp; Emissions)</t>
  </si>
  <si>
    <t>※9 当社グループの関係会社に産業廃棄物処理を委託し、原料としてリサイクル処理しているため実質的には当社グループ外に排出されていないもの((特別管理産業廃棄物のうち)汚泥(特定有害産業廃棄物)など)
　　　が一部含まれる</t>
  </si>
  <si>
    <t>※1 コーラルベイニッケルでは上記の開発地内の緑化面積のほかに、フィリピン政府と協議し、開発地外の近隣地域においても2025年度は新たに50haの緑化を進め、これまでの合計として264ha(竹林を含む)が緑化面積として認定されている</t>
  </si>
  <si>
    <r>
      <t>200
(7.85)</t>
    </r>
    <r>
      <rPr>
        <vertAlign val="superscript"/>
        <sz val="9"/>
        <color theme="1"/>
        <rFont val="Meiryo UI"/>
        <family val="3"/>
        <charset val="128"/>
      </rPr>
      <t>※3</t>
    </r>
    <phoneticPr fontId="10"/>
  </si>
  <si>
    <r>
      <t>Σ(廃棄物種類別量(国内主要拠点)×廃棄物種類別の排出原単位</t>
    </r>
    <r>
      <rPr>
        <vertAlign val="superscript"/>
        <sz val="8"/>
        <color theme="1"/>
        <rFont val="Meiryo UI"/>
        <family val="3"/>
        <charset val="128"/>
      </rPr>
      <t>※3</t>
    </r>
    <r>
      <rPr>
        <sz val="8"/>
        <color theme="1"/>
        <rFont val="Meiryo UI"/>
        <family val="3"/>
        <charset val="128"/>
      </rPr>
      <t xml:space="preserve">
Σ (amount of waste by type (major sites in Japan) x emissions intensity by waste type)</t>
    </r>
    <r>
      <rPr>
        <vertAlign val="superscript"/>
        <sz val="8"/>
        <color theme="1"/>
        <rFont val="Meiryo UI"/>
        <family val="3"/>
        <charset val="128"/>
      </rPr>
      <t>※3</t>
    </r>
    <phoneticPr fontId="10"/>
  </si>
  <si>
    <r>
      <t>Σ(従業員数(国内主要拠点)×排出原単位)</t>
    </r>
    <r>
      <rPr>
        <vertAlign val="superscript"/>
        <sz val="8"/>
        <color theme="1"/>
        <rFont val="Meiryo UI"/>
        <family val="3"/>
        <charset val="128"/>
      </rPr>
      <t>※2</t>
    </r>
    <r>
      <rPr>
        <sz val="8"/>
        <color theme="1"/>
        <rFont val="Meiryo UI"/>
        <family val="3"/>
        <charset val="128"/>
      </rPr>
      <t xml:space="preserve">
Σ (number of employees (major sites in Japan) x emissions intensity</t>
    </r>
    <r>
      <rPr>
        <vertAlign val="superscript"/>
        <sz val="8"/>
        <color theme="1"/>
        <rFont val="Meiryo UI"/>
        <family val="3"/>
        <charset val="128"/>
      </rPr>
      <t>※2</t>
    </r>
    <phoneticPr fontId="10"/>
  </si>
  <si>
    <r>
      <t>Σ(従業員数(国内主要拠点)×営業日数×排出原単位)</t>
    </r>
    <r>
      <rPr>
        <vertAlign val="superscript"/>
        <sz val="8"/>
        <color theme="1"/>
        <rFont val="Meiryo UI"/>
        <family val="3"/>
        <charset val="128"/>
      </rPr>
      <t>※3</t>
    </r>
    <r>
      <rPr>
        <sz val="8"/>
        <color theme="1"/>
        <rFont val="Meiryo UI"/>
        <family val="3"/>
        <charset val="128"/>
      </rPr>
      <t xml:space="preserve">
Σ (number of employees (major sites in Japan) x number of business days x emissions intensity)</t>
    </r>
    <r>
      <rPr>
        <vertAlign val="superscript"/>
        <sz val="8"/>
        <color theme="1"/>
        <rFont val="Meiryo UI"/>
        <family val="3"/>
        <charset val="128"/>
      </rPr>
      <t>※3</t>
    </r>
    <phoneticPr fontId="10"/>
  </si>
  <si>
    <r>
      <rPr>
        <b/>
        <sz val="9"/>
        <color theme="1"/>
        <rFont val="Meiryo UI"/>
        <family val="3"/>
        <charset val="128"/>
      </rPr>
      <t>輸送、配送(上流)</t>
    </r>
    <r>
      <rPr>
        <sz val="9"/>
        <color theme="1"/>
        <rFont val="Meiryo UI"/>
        <family val="3"/>
        <charset val="128"/>
      </rPr>
      <t xml:space="preserve"> Upstream transportation and distribution</t>
    </r>
    <phoneticPr fontId="10"/>
  </si>
  <si>
    <r>
      <rPr>
        <b/>
        <sz val="9"/>
        <color theme="1"/>
        <rFont val="Meiryo UI"/>
        <family val="3"/>
        <charset val="128"/>
      </rPr>
      <t>輸送、配送(下流)</t>
    </r>
    <r>
      <rPr>
        <sz val="9"/>
        <color theme="1"/>
        <rFont val="Meiryo UI"/>
        <family val="3"/>
        <charset val="128"/>
      </rPr>
      <t xml:space="preserve"> Downstream transportation and distribution </t>
    </r>
    <phoneticPr fontId="10"/>
  </si>
  <si>
    <r>
      <rPr>
        <b/>
        <sz val="9"/>
        <color theme="1"/>
        <rFont val="Meiryo UI"/>
        <family val="3"/>
        <charset val="128"/>
      </rPr>
      <t>リース資産(上流)</t>
    </r>
    <r>
      <rPr>
        <sz val="9"/>
        <color theme="1"/>
        <rFont val="Meiryo UI"/>
        <family val="3"/>
        <charset val="128"/>
      </rPr>
      <t xml:space="preserve"> Upstream leased assets</t>
    </r>
    <phoneticPr fontId="10"/>
  </si>
  <si>
    <r>
      <rPr>
        <b/>
        <sz val="9"/>
        <color theme="1"/>
        <rFont val="Meiryo UI"/>
        <family val="3"/>
        <charset val="128"/>
      </rPr>
      <t>リース資産(下流)</t>
    </r>
    <r>
      <rPr>
        <sz val="9"/>
        <color theme="1"/>
        <rFont val="Meiryo UI"/>
        <family val="3"/>
        <charset val="128"/>
      </rPr>
      <t xml:space="preserve"> Downstream leased assets </t>
    </r>
    <phoneticPr fontId="10"/>
  </si>
  <si>
    <r>
      <rPr>
        <b/>
        <sz val="9"/>
        <color theme="1"/>
        <rFont val="Meiryo UI"/>
        <family val="3"/>
        <charset val="128"/>
      </rPr>
      <t xml:space="preserve">輸送、配送(上流) </t>
    </r>
    <r>
      <rPr>
        <sz val="9"/>
        <color theme="1"/>
        <rFont val="Meiryo UI"/>
        <family val="3"/>
        <charset val="128"/>
      </rPr>
      <t>Upstream transportation and distribution</t>
    </r>
    <phoneticPr fontId="10"/>
  </si>
  <si>
    <r>
      <rPr>
        <b/>
        <sz val="9"/>
        <color theme="1"/>
        <rFont val="Meiryo UI"/>
        <family val="3"/>
        <charset val="128"/>
      </rPr>
      <t xml:space="preserve">輸送、配送(下流) </t>
    </r>
    <r>
      <rPr>
        <sz val="9"/>
        <color theme="1"/>
        <rFont val="Meiryo UI"/>
        <family val="3"/>
        <charset val="128"/>
      </rPr>
      <t xml:space="preserve">Downstream transportation and distribution </t>
    </r>
    <phoneticPr fontId="10"/>
  </si>
  <si>
    <r>
      <t>Σ(本社ビルテナントの購入電力・ガス使用量×排出原単位)</t>
    </r>
    <r>
      <rPr>
        <vertAlign val="superscript"/>
        <sz val="8"/>
        <color theme="1"/>
        <rFont val="Meiryo UI"/>
        <family val="3"/>
        <charset val="128"/>
      </rPr>
      <t>※4</t>
    </r>
    <r>
      <rPr>
        <sz val="8"/>
        <color theme="1"/>
        <rFont val="Meiryo UI"/>
        <family val="3"/>
        <charset val="128"/>
      </rPr>
      <t xml:space="preserve">
Σ (electricity and gas consumption by tenants of the Head Office building x emissions intensity)</t>
    </r>
    <r>
      <rPr>
        <vertAlign val="superscript"/>
        <sz val="8"/>
        <color theme="1"/>
        <rFont val="Meiryo UI"/>
        <family val="3"/>
        <charset val="128"/>
      </rPr>
      <t>※4</t>
    </r>
    <phoneticPr fontId="10"/>
  </si>
  <si>
    <r>
      <t>Σ(主要原材料重量×排出原単位)</t>
    </r>
    <r>
      <rPr>
        <vertAlign val="superscript"/>
        <sz val="8"/>
        <color theme="1"/>
        <rFont val="Meiryo UI"/>
        <family val="3"/>
        <charset val="128"/>
      </rPr>
      <t>※2</t>
    </r>
    <r>
      <rPr>
        <sz val="8"/>
        <color theme="1"/>
        <rFont val="Meiryo UI"/>
        <family val="3"/>
        <charset val="128"/>
      </rPr>
      <t xml:space="preserve"> Σ (weight of key raw materials x emissions intensity)</t>
    </r>
    <r>
      <rPr>
        <vertAlign val="superscript"/>
        <sz val="8"/>
        <color theme="1"/>
        <rFont val="Meiryo UI"/>
        <family val="3"/>
        <charset val="128"/>
      </rPr>
      <t>※2</t>
    </r>
    <phoneticPr fontId="10"/>
  </si>
  <si>
    <r>
      <t>Σ(購入電力・燃料の使用量×排出原単位　(電力</t>
    </r>
    <r>
      <rPr>
        <vertAlign val="superscript"/>
        <sz val="8"/>
        <color theme="1"/>
        <rFont val="Meiryo UI"/>
        <family val="3"/>
        <charset val="128"/>
      </rPr>
      <t>※3</t>
    </r>
    <r>
      <rPr>
        <sz val="8"/>
        <color theme="1"/>
        <rFont val="Meiryo UI"/>
        <family val="3"/>
        <charset val="128"/>
      </rPr>
      <t>、燃料</t>
    </r>
    <r>
      <rPr>
        <vertAlign val="superscript"/>
        <sz val="8"/>
        <color theme="1"/>
        <rFont val="Meiryo UI"/>
        <family val="3"/>
        <charset val="128"/>
      </rPr>
      <t>※2</t>
    </r>
    <r>
      <rPr>
        <sz val="8"/>
        <color theme="1"/>
        <rFont val="Meiryo UI"/>
        <family val="3"/>
        <charset val="128"/>
      </rPr>
      <t>))　
Σ (electricity and fuel consumptions x emissions intensity (electricity</t>
    </r>
    <r>
      <rPr>
        <vertAlign val="superscript"/>
        <sz val="8"/>
        <color theme="1"/>
        <rFont val="Meiryo UI"/>
        <family val="3"/>
        <charset val="128"/>
      </rPr>
      <t>※3</t>
    </r>
    <r>
      <rPr>
        <sz val="8"/>
        <color theme="1"/>
        <rFont val="Meiryo UI"/>
        <family val="3"/>
        <charset val="128"/>
      </rPr>
      <t>, fuel</t>
    </r>
    <r>
      <rPr>
        <vertAlign val="superscript"/>
        <sz val="8"/>
        <color theme="1"/>
        <rFont val="Meiryo UI"/>
        <family val="3"/>
        <charset val="128"/>
      </rPr>
      <t>※2</t>
    </r>
    <r>
      <rPr>
        <sz val="8"/>
        <color theme="1"/>
        <rFont val="Meiryo UI"/>
        <family val="3"/>
        <charset val="128"/>
      </rPr>
      <t>))</t>
    </r>
    <phoneticPr fontId="10"/>
  </si>
  <si>
    <r>
      <rPr>
        <b/>
        <sz val="9"/>
        <color theme="1"/>
        <rFont val="Meiryo UI"/>
        <family val="3"/>
        <charset val="128"/>
      </rPr>
      <t>事業から出る廃棄物</t>
    </r>
    <r>
      <rPr>
        <sz val="9"/>
        <color theme="1"/>
        <rFont val="Meiryo UI"/>
        <family val="3"/>
        <charset val="128"/>
      </rPr>
      <t xml:space="preserve"> Waste generated in operations</t>
    </r>
    <phoneticPr fontId="10"/>
  </si>
  <si>
    <t>GHGプロトコルを参照し、「エネルギーの使用の合理化及び非化石エネルギーへの転換等に関する法律」および「地球温暖化対策の推進に関する法律」に準じて算定</t>
    <phoneticPr fontId="10"/>
  </si>
  <si>
    <r>
      <rPr>
        <b/>
        <sz val="9"/>
        <color theme="1"/>
        <rFont val="Meiryo UI"/>
        <family val="3"/>
        <charset val="128"/>
      </rPr>
      <t>全ての地域からの水消費量(合計)</t>
    </r>
    <r>
      <rPr>
        <sz val="9"/>
        <color theme="1"/>
        <rFont val="Meiryo UI"/>
        <family val="3"/>
        <charset val="128"/>
      </rPr>
      <t xml:space="preserve">
Total water consumption from all areas</t>
    </r>
    <rPh sb="13" eb="15">
      <t>ゴウケイ</t>
    </rPh>
    <phoneticPr fontId="10"/>
  </si>
  <si>
    <r>
      <rPr>
        <b/>
        <sz val="9"/>
        <rFont val="Meiryo UI"/>
        <family val="3"/>
        <charset val="128"/>
      </rPr>
      <t>焼却(熱回収有)</t>
    </r>
    <r>
      <rPr>
        <sz val="9"/>
        <rFont val="Meiryo UI"/>
        <family val="3"/>
        <charset val="128"/>
      </rPr>
      <t xml:space="preserve"> Incineration
 (with heat recovery)</t>
    </r>
    <rPh sb="0" eb="2">
      <t>ショウキャク</t>
    </rPh>
    <rPh sb="3" eb="7">
      <t>ネツカイシュウアリ</t>
    </rPh>
    <phoneticPr fontId="24"/>
  </si>
  <si>
    <r>
      <rPr>
        <b/>
        <sz val="9"/>
        <rFont val="Meiryo UI"/>
        <family val="3"/>
        <charset val="128"/>
      </rPr>
      <t>焼却(熱回収無)</t>
    </r>
    <r>
      <rPr>
        <sz val="9"/>
        <rFont val="Meiryo UI"/>
        <family val="3"/>
        <charset val="128"/>
      </rPr>
      <t xml:space="preserve"> Incineration (without heat recovery)</t>
    </r>
    <rPh sb="0" eb="2">
      <t>ショウキャク</t>
    </rPh>
    <rPh sb="3" eb="4">
      <t>ネツ</t>
    </rPh>
    <rPh sb="4" eb="6">
      <t>カイシュウ</t>
    </rPh>
    <rPh sb="6" eb="7">
      <t>ナシ</t>
    </rPh>
    <phoneticPr fontId="24"/>
  </si>
  <si>
    <r>
      <rPr>
        <b/>
        <sz val="9"/>
        <rFont val="Meiryo UI"/>
        <family val="3"/>
        <charset val="128"/>
      </rPr>
      <t xml:space="preserve">(合計) </t>
    </r>
    <r>
      <rPr>
        <sz val="9"/>
        <rFont val="Meiryo UI"/>
        <family val="3"/>
        <charset val="128"/>
      </rPr>
      <t>Total</t>
    </r>
    <phoneticPr fontId="24"/>
  </si>
  <si>
    <r>
      <rPr>
        <b/>
        <sz val="9"/>
        <rFont val="Meiryo UI"/>
        <family val="3"/>
        <charset val="128"/>
      </rPr>
      <t xml:space="preserve">金銀鉱(菱刈鉱) </t>
    </r>
    <r>
      <rPr>
        <sz val="9"/>
        <rFont val="Meiryo UI"/>
        <family val="3"/>
        <charset val="128"/>
      </rPr>
      <t>Gold and silver ore (Hishikari Mine)</t>
    </r>
    <rPh sb="4" eb="6">
      <t>ヒシカリ</t>
    </rPh>
    <rPh sb="6" eb="7">
      <t>コウ</t>
    </rPh>
    <phoneticPr fontId="10"/>
  </si>
  <si>
    <r>
      <rPr>
        <b/>
        <sz val="9"/>
        <rFont val="Meiryo UI"/>
        <family val="3"/>
        <charset val="128"/>
      </rPr>
      <t xml:space="preserve">珪石(銅製錬用) </t>
    </r>
    <r>
      <rPr>
        <sz val="9"/>
        <rFont val="Meiryo UI"/>
        <family val="3"/>
        <charset val="128"/>
      </rPr>
      <t>Silica sand (for copper smelting)</t>
    </r>
    <phoneticPr fontId="10"/>
  </si>
  <si>
    <r>
      <rPr>
        <b/>
        <sz val="9"/>
        <rFont val="Meiryo UI"/>
        <family val="3"/>
        <charset val="128"/>
      </rPr>
      <t>石灰系</t>
    </r>
    <r>
      <rPr>
        <sz val="9"/>
        <rFont val="Meiryo UI"/>
        <family val="3"/>
        <charset val="128"/>
      </rPr>
      <t xml:space="preserve"> Chemicals (lime-based)</t>
    </r>
    <phoneticPr fontId="10"/>
  </si>
  <si>
    <r>
      <rPr>
        <b/>
        <sz val="9"/>
        <rFont val="Meiryo UI"/>
        <family val="3"/>
        <charset val="128"/>
      </rPr>
      <t>ソーダ系</t>
    </r>
    <r>
      <rPr>
        <sz val="9"/>
        <rFont val="Meiryo UI"/>
        <family val="3"/>
        <charset val="128"/>
      </rPr>
      <t xml:space="preserve"> Chemicals (sodium-based)</t>
    </r>
    <phoneticPr fontId="10"/>
  </si>
  <si>
    <r>
      <rPr>
        <b/>
        <sz val="9"/>
        <rFont val="Meiryo UI"/>
        <family val="3"/>
        <charset val="128"/>
      </rPr>
      <t>マグネシウム系</t>
    </r>
    <r>
      <rPr>
        <sz val="9"/>
        <rFont val="Meiryo UI"/>
        <family val="3"/>
        <charset val="128"/>
      </rPr>
      <t xml:space="preserve"> Chemicals (magnesium-based)</t>
    </r>
    <phoneticPr fontId="10"/>
  </si>
  <si>
    <r>
      <rPr>
        <b/>
        <sz val="9"/>
        <rFont val="Meiryo UI"/>
        <family val="3"/>
        <charset val="128"/>
      </rPr>
      <t>水道水(他の組織からの水)</t>
    </r>
    <r>
      <rPr>
        <sz val="9"/>
        <rFont val="Meiryo UI"/>
        <family val="3"/>
        <charset val="128"/>
      </rPr>
      <t xml:space="preserve">
Tap water (water from another organization)</t>
    </r>
    <rPh sb="0" eb="3">
      <t>スイドウスイ</t>
    </rPh>
    <rPh sb="4" eb="5">
      <t>タ</t>
    </rPh>
    <rPh sb="6" eb="8">
      <t>ソシキ</t>
    </rPh>
    <rPh sb="11" eb="12">
      <t>ミズ</t>
    </rPh>
    <phoneticPr fontId="18"/>
  </si>
  <si>
    <r>
      <rPr>
        <b/>
        <sz val="9"/>
        <rFont val="Meiryo UI"/>
        <family val="3"/>
        <charset val="128"/>
      </rPr>
      <t>工業用水(他の組織からの水)</t>
    </r>
    <r>
      <rPr>
        <sz val="9"/>
        <rFont val="Meiryo UI"/>
        <family val="3"/>
        <charset val="128"/>
      </rPr>
      <t xml:space="preserve">
Industrial water (water from another organization)</t>
    </r>
    <rPh sb="0" eb="2">
      <t>コウギョウ</t>
    </rPh>
    <rPh sb="2" eb="4">
      <t>ヨウスイ</t>
    </rPh>
    <rPh sb="5" eb="6">
      <t>タ</t>
    </rPh>
    <rPh sb="7" eb="9">
      <t>ソシキ</t>
    </rPh>
    <rPh sb="12" eb="13">
      <t>ミズ</t>
    </rPh>
    <phoneticPr fontId="18"/>
  </si>
  <si>
    <r>
      <rPr>
        <b/>
        <sz val="9"/>
        <rFont val="Meiryo UI"/>
        <family val="3"/>
        <charset val="128"/>
      </rPr>
      <t xml:space="preserve">表流水(河川) </t>
    </r>
    <r>
      <rPr>
        <sz val="9"/>
        <rFont val="Meiryo UI"/>
        <family val="3"/>
        <charset val="128"/>
      </rPr>
      <t>Surface water (rivers)</t>
    </r>
    <rPh sb="0" eb="1">
      <t>ヒョウ</t>
    </rPh>
    <rPh sb="1" eb="3">
      <t>リュウスイ</t>
    </rPh>
    <rPh sb="4" eb="6">
      <t>カセン</t>
    </rPh>
    <phoneticPr fontId="18"/>
  </si>
  <si>
    <r>
      <rPr>
        <b/>
        <sz val="9"/>
        <rFont val="Meiryo UI"/>
        <family val="3"/>
        <charset val="128"/>
      </rPr>
      <t xml:space="preserve">バイオマス蒸気燃料(木材) </t>
    </r>
    <r>
      <rPr>
        <sz val="9"/>
        <rFont val="Meiryo UI"/>
        <family val="3"/>
        <charset val="128"/>
      </rPr>
      <t>Biomass fuel (wood)</t>
    </r>
    <rPh sb="5" eb="7">
      <t>ジョウキ</t>
    </rPh>
    <rPh sb="7" eb="9">
      <t>ネンリョウ</t>
    </rPh>
    <rPh sb="10" eb="12">
      <t>モクザイ</t>
    </rPh>
    <phoneticPr fontId="18"/>
  </si>
  <si>
    <r>
      <rPr>
        <b/>
        <sz val="9"/>
        <rFont val="Meiryo UI"/>
        <family val="3"/>
        <charset val="128"/>
      </rPr>
      <t>産業廃棄物(国内)</t>
    </r>
    <r>
      <rPr>
        <sz val="9"/>
        <rFont val="Meiryo UI"/>
        <family val="3"/>
        <charset val="128"/>
      </rPr>
      <t xml:space="preserve"> Industrial waste (Japan)</t>
    </r>
    <rPh sb="0" eb="5">
      <t>サンギョウハイキブツ</t>
    </rPh>
    <rPh sb="6" eb="8">
      <t>コクナイ</t>
    </rPh>
    <phoneticPr fontId="10"/>
  </si>
  <si>
    <r>
      <rPr>
        <b/>
        <sz val="9"/>
        <rFont val="Meiryo UI"/>
        <family val="3"/>
        <charset val="128"/>
      </rPr>
      <t>Scope 1(直接排出)</t>
    </r>
    <r>
      <rPr>
        <sz val="9"/>
        <rFont val="Meiryo UI"/>
        <family val="3"/>
        <charset val="128"/>
      </rPr>
      <t>(direct emissions)</t>
    </r>
    <rPh sb="8" eb="10">
      <t>チョクセツ</t>
    </rPh>
    <rPh sb="10" eb="12">
      <t>ハイシュツ</t>
    </rPh>
    <phoneticPr fontId="18"/>
  </si>
  <si>
    <r>
      <rPr>
        <b/>
        <sz val="9"/>
        <rFont val="Meiryo UI"/>
        <family val="3"/>
        <charset val="128"/>
      </rPr>
      <t>Scope 2(間接排出)</t>
    </r>
    <r>
      <rPr>
        <sz val="9"/>
        <rFont val="Meiryo UI"/>
        <family val="3"/>
        <charset val="128"/>
      </rPr>
      <t>(indirect emissions)</t>
    </r>
    <rPh sb="8" eb="10">
      <t>カンセツ</t>
    </rPh>
    <rPh sb="10" eb="12">
      <t>ハイシュツ</t>
    </rPh>
    <phoneticPr fontId="18"/>
  </si>
  <si>
    <r>
      <rPr>
        <b/>
        <sz val="9"/>
        <color theme="1"/>
        <rFont val="Meiryo UI"/>
        <family val="3"/>
        <charset val="128"/>
      </rPr>
      <t>リサイクル原料使用量および比率</t>
    </r>
    <r>
      <rPr>
        <vertAlign val="superscript"/>
        <sz val="9"/>
        <color theme="1"/>
        <rFont val="Meiryo UI"/>
        <family val="3"/>
        <charset val="128"/>
      </rPr>
      <t xml:space="preserve">※1
</t>
    </r>
    <r>
      <rPr>
        <sz val="9"/>
        <color theme="1"/>
        <rFont val="Meiryo UI"/>
        <family val="3"/>
        <charset val="128"/>
      </rPr>
      <t>Amount and percentage of recycled materials used</t>
    </r>
    <r>
      <rPr>
        <vertAlign val="superscript"/>
        <sz val="9"/>
        <color theme="1"/>
        <rFont val="Meiryo UI"/>
        <family val="3"/>
        <charset val="128"/>
      </rPr>
      <t>※1</t>
    </r>
    <rPh sb="5" eb="7">
      <t>ゲンリョウ</t>
    </rPh>
    <rPh sb="7" eb="10">
      <t>シヨウリョウ</t>
    </rPh>
    <rPh sb="13" eb="15">
      <t>ヒリツ</t>
    </rPh>
    <phoneticPr fontId="10"/>
  </si>
  <si>
    <r>
      <rPr>
        <b/>
        <sz val="9"/>
        <rFont val="Meiryo UI"/>
        <family val="3"/>
        <charset val="128"/>
      </rPr>
      <t>海域</t>
    </r>
    <r>
      <rPr>
        <vertAlign val="superscript"/>
        <sz val="9"/>
        <rFont val="Meiryo UI"/>
        <family val="3"/>
        <charset val="128"/>
      </rPr>
      <t xml:space="preserve">※1 </t>
    </r>
    <r>
      <rPr>
        <sz val="9"/>
        <rFont val="Meiryo UI"/>
        <family val="3"/>
        <charset val="128"/>
      </rPr>
      <t>Seas</t>
    </r>
    <r>
      <rPr>
        <vertAlign val="superscript"/>
        <sz val="9"/>
        <rFont val="Meiryo UI"/>
        <family val="3"/>
        <charset val="128"/>
      </rPr>
      <t>※1</t>
    </r>
    <rPh sb="0" eb="2">
      <t>カイイキ</t>
    </rPh>
    <phoneticPr fontId="10"/>
  </si>
  <si>
    <r>
      <rPr>
        <b/>
        <sz val="9"/>
        <rFont val="Meiryo UI"/>
        <family val="3"/>
        <charset val="128"/>
      </rPr>
      <t>住友金属鉱山グループ</t>
    </r>
    <r>
      <rPr>
        <vertAlign val="superscript"/>
        <sz val="9"/>
        <rFont val="Meiryo UI"/>
        <family val="3"/>
        <charset val="128"/>
      </rPr>
      <t>※１</t>
    </r>
    <r>
      <rPr>
        <sz val="9"/>
        <rFont val="Meiryo UI"/>
        <family val="3"/>
        <charset val="128"/>
      </rPr>
      <t xml:space="preserve">
SMM Group</t>
    </r>
    <r>
      <rPr>
        <vertAlign val="superscript"/>
        <sz val="9"/>
        <rFont val="Meiryo UI"/>
        <family val="3"/>
        <charset val="128"/>
      </rPr>
      <t>※1</t>
    </r>
    <rPh sb="0" eb="6">
      <t>スミトモキンゾクコウザン</t>
    </rPh>
    <phoneticPr fontId="10"/>
  </si>
  <si>
    <r>
      <rPr>
        <b/>
        <sz val="9"/>
        <rFont val="Meiryo UI"/>
        <family val="3"/>
        <charset val="128"/>
      </rPr>
      <t>住友金属鉱山グループ</t>
    </r>
    <r>
      <rPr>
        <vertAlign val="superscript"/>
        <sz val="9"/>
        <rFont val="Meiryo UI"/>
        <family val="3"/>
        <charset val="128"/>
      </rPr>
      <t>※5</t>
    </r>
    <r>
      <rPr>
        <sz val="9"/>
        <rFont val="Meiryo UI"/>
        <family val="3"/>
        <charset val="128"/>
      </rPr>
      <t xml:space="preserve">
SMM Group</t>
    </r>
    <r>
      <rPr>
        <vertAlign val="superscript"/>
        <sz val="9"/>
        <rFont val="Meiryo UI"/>
        <family val="3"/>
        <charset val="128"/>
      </rPr>
      <t>※5</t>
    </r>
    <rPh sb="0" eb="6">
      <t>スミトモキンゾクコウザン</t>
    </rPh>
    <phoneticPr fontId="10"/>
  </si>
  <si>
    <r>
      <rPr>
        <b/>
        <sz val="9"/>
        <rFont val="Meiryo UI"/>
        <family val="3"/>
        <charset val="128"/>
      </rPr>
      <t>移動量(合計)</t>
    </r>
    <r>
      <rPr>
        <vertAlign val="superscript"/>
        <sz val="9"/>
        <rFont val="Meiryo UI"/>
        <family val="3"/>
        <charset val="128"/>
      </rPr>
      <t>※6</t>
    </r>
    <r>
      <rPr>
        <sz val="9"/>
        <rFont val="Meiryo UI"/>
        <family val="3"/>
        <charset val="128"/>
      </rPr>
      <t xml:space="preserve"> Transfer (Total)</t>
    </r>
    <r>
      <rPr>
        <vertAlign val="superscript"/>
        <sz val="9"/>
        <rFont val="Meiryo UI"/>
        <family val="3"/>
        <charset val="128"/>
      </rPr>
      <t>※6</t>
    </r>
    <rPh sb="0" eb="3">
      <t>イドウリョウ</t>
    </rPh>
    <phoneticPr fontId="10"/>
  </si>
  <si>
    <r>
      <rPr>
        <b/>
        <sz val="9"/>
        <rFont val="Meiryo UI"/>
        <family val="3"/>
        <charset val="128"/>
      </rPr>
      <t>購入蒸気</t>
    </r>
    <r>
      <rPr>
        <vertAlign val="superscript"/>
        <sz val="9"/>
        <rFont val="Meiryo UI"/>
        <family val="3"/>
        <charset val="128"/>
      </rPr>
      <t>※4</t>
    </r>
    <r>
      <rPr>
        <b/>
        <sz val="9"/>
        <rFont val="Meiryo UI"/>
        <family val="3"/>
        <charset val="128"/>
      </rPr>
      <t xml:space="preserve"> </t>
    </r>
    <r>
      <rPr>
        <sz val="9"/>
        <rFont val="Meiryo UI"/>
        <family val="3"/>
        <charset val="128"/>
      </rPr>
      <t>Purchased steam</t>
    </r>
    <r>
      <rPr>
        <vertAlign val="superscript"/>
        <sz val="9"/>
        <rFont val="Meiryo UI"/>
        <family val="3"/>
        <charset val="128"/>
      </rPr>
      <t>※4</t>
    </r>
    <rPh sb="0" eb="2">
      <t>コウニュウ</t>
    </rPh>
    <rPh sb="2" eb="4">
      <t>ジョウキ</t>
    </rPh>
    <phoneticPr fontId="10"/>
  </si>
  <si>
    <r>
      <t>SOx</t>
    </r>
    <r>
      <rPr>
        <vertAlign val="superscript"/>
        <sz val="9"/>
        <rFont val="Meiryo UI"/>
        <family val="3"/>
        <charset val="128"/>
      </rPr>
      <t>※4</t>
    </r>
    <phoneticPr fontId="10"/>
  </si>
  <si>
    <r>
      <t>NOx</t>
    </r>
    <r>
      <rPr>
        <vertAlign val="superscript"/>
        <sz val="9"/>
        <rFont val="Meiryo UI"/>
        <family val="3"/>
        <charset val="128"/>
      </rPr>
      <t>※4</t>
    </r>
    <phoneticPr fontId="10"/>
  </si>
  <si>
    <r>
      <rPr>
        <b/>
        <sz val="9"/>
        <rFont val="Meiryo UI"/>
        <family val="3"/>
        <charset val="128"/>
      </rPr>
      <t>ばいじん</t>
    </r>
    <r>
      <rPr>
        <vertAlign val="superscript"/>
        <sz val="9"/>
        <rFont val="Meiryo UI"/>
        <family val="3"/>
        <charset val="128"/>
      </rPr>
      <t>※4</t>
    </r>
    <r>
      <rPr>
        <sz val="9"/>
        <rFont val="Meiryo UI"/>
        <family val="3"/>
        <charset val="128"/>
      </rPr>
      <t xml:space="preserve"> Soot and dust</t>
    </r>
    <r>
      <rPr>
        <vertAlign val="superscript"/>
        <sz val="9"/>
        <rFont val="Meiryo UI"/>
        <family val="3"/>
        <charset val="128"/>
      </rPr>
      <t>※4</t>
    </r>
    <phoneticPr fontId="10"/>
  </si>
  <si>
    <r>
      <t>GHG排出量Scope 1</t>
    </r>
    <r>
      <rPr>
        <vertAlign val="superscript"/>
        <sz val="9"/>
        <rFont val="Meiryo UI"/>
        <family val="3"/>
        <charset val="128"/>
      </rPr>
      <t>※2</t>
    </r>
    <r>
      <rPr>
        <b/>
        <sz val="9"/>
        <rFont val="Meiryo UI"/>
        <family val="3"/>
        <charset val="128"/>
      </rPr>
      <t>、Scope 2</t>
    </r>
    <r>
      <rPr>
        <vertAlign val="superscript"/>
        <sz val="9"/>
        <rFont val="Meiryo UI"/>
        <family val="3"/>
        <charset val="128"/>
      </rPr>
      <t>※3</t>
    </r>
    <r>
      <rPr>
        <b/>
        <sz val="9"/>
        <rFont val="Meiryo UI"/>
        <family val="3"/>
        <charset val="128"/>
      </rPr>
      <t>(合計)</t>
    </r>
    <rPh sb="3" eb="6">
      <t>ハイシュツリョウ</t>
    </rPh>
    <phoneticPr fontId="10"/>
  </si>
  <si>
    <r>
      <rPr>
        <b/>
        <sz val="9"/>
        <rFont val="Meiryo UI"/>
        <family val="3"/>
        <charset val="128"/>
      </rPr>
      <t>大気</t>
    </r>
    <r>
      <rPr>
        <vertAlign val="superscript"/>
        <sz val="9"/>
        <rFont val="Meiryo UI"/>
        <family val="3"/>
        <charset val="128"/>
      </rPr>
      <t>※7</t>
    </r>
    <r>
      <rPr>
        <b/>
        <sz val="9"/>
        <rFont val="Meiryo UI"/>
        <family val="3"/>
        <charset val="128"/>
      </rPr>
      <t xml:space="preserve">(PRTR) </t>
    </r>
    <r>
      <rPr>
        <sz val="9"/>
        <rFont val="Meiryo UI"/>
        <family val="3"/>
        <charset val="128"/>
      </rPr>
      <t>Atmosphere</t>
    </r>
    <r>
      <rPr>
        <vertAlign val="superscript"/>
        <sz val="9"/>
        <rFont val="Meiryo UI"/>
        <family val="3"/>
        <charset val="128"/>
      </rPr>
      <t>※7</t>
    </r>
    <rPh sb="0" eb="2">
      <t>タイキ</t>
    </rPh>
    <phoneticPr fontId="10"/>
  </si>
  <si>
    <r>
      <rPr>
        <b/>
        <sz val="9"/>
        <rFont val="Meiryo UI"/>
        <family val="3"/>
        <charset val="128"/>
      </rPr>
      <t>事業所内土壌・埋立</t>
    </r>
    <r>
      <rPr>
        <vertAlign val="superscript"/>
        <sz val="9"/>
        <rFont val="Meiryo UI"/>
        <family val="3"/>
        <charset val="128"/>
      </rPr>
      <t>※7</t>
    </r>
    <r>
      <rPr>
        <b/>
        <sz val="9"/>
        <rFont val="Meiryo UI"/>
        <family val="3"/>
        <charset val="128"/>
      </rPr>
      <t>(PRTR)</t>
    </r>
    <r>
      <rPr>
        <sz val="9"/>
        <rFont val="Meiryo UI"/>
        <family val="3"/>
        <charset val="128"/>
      </rPr>
      <t xml:space="preserve"> Soil/landfills on business premises</t>
    </r>
    <r>
      <rPr>
        <vertAlign val="superscript"/>
        <sz val="9"/>
        <rFont val="Meiryo UI"/>
        <family val="3"/>
        <charset val="128"/>
      </rPr>
      <t>※7</t>
    </r>
    <rPh sb="0" eb="3">
      <t>ジギョウショ</t>
    </rPh>
    <rPh sb="3" eb="4">
      <t>ナイ</t>
    </rPh>
    <rPh sb="4" eb="6">
      <t>ドジョウ</t>
    </rPh>
    <rPh sb="7" eb="8">
      <t>ウ</t>
    </rPh>
    <rPh sb="8" eb="9">
      <t>タ</t>
    </rPh>
    <phoneticPr fontId="10"/>
  </si>
  <si>
    <r>
      <rPr>
        <b/>
        <sz val="9"/>
        <rFont val="Meiryo UI"/>
        <family val="3"/>
        <charset val="128"/>
      </rPr>
      <t>海域</t>
    </r>
    <r>
      <rPr>
        <vertAlign val="superscript"/>
        <sz val="9"/>
        <rFont val="Meiryo UI"/>
        <family val="3"/>
        <charset val="128"/>
      </rPr>
      <t>※8</t>
    </r>
    <r>
      <rPr>
        <b/>
        <sz val="9"/>
        <rFont val="Meiryo UI"/>
        <family val="3"/>
        <charset val="128"/>
      </rPr>
      <t xml:space="preserve"> </t>
    </r>
    <r>
      <rPr>
        <sz val="9"/>
        <rFont val="Meiryo UI"/>
        <family val="3"/>
        <charset val="128"/>
      </rPr>
      <t>Seas</t>
    </r>
    <r>
      <rPr>
        <vertAlign val="superscript"/>
        <sz val="9"/>
        <rFont val="Meiryo UI"/>
        <family val="3"/>
        <charset val="128"/>
      </rPr>
      <t>※8</t>
    </r>
    <rPh sb="0" eb="2">
      <t>カイイキ</t>
    </rPh>
    <phoneticPr fontId="54"/>
  </si>
  <si>
    <r>
      <rPr>
        <b/>
        <sz val="9"/>
        <rFont val="Meiryo UI"/>
        <family val="3"/>
        <charset val="128"/>
      </rPr>
      <t>コーラルベイニッケル</t>
    </r>
    <r>
      <rPr>
        <vertAlign val="superscript"/>
        <sz val="9"/>
        <rFont val="Meiryo UI"/>
        <family val="3"/>
        <charset val="128"/>
      </rPr>
      <t xml:space="preserve">※1
</t>
    </r>
    <r>
      <rPr>
        <sz val="9"/>
        <rFont val="Meiryo UI"/>
        <family val="3"/>
        <charset val="128"/>
      </rPr>
      <t>Coral Bay Nickel</t>
    </r>
    <r>
      <rPr>
        <vertAlign val="superscript"/>
        <sz val="9"/>
        <rFont val="Meiryo UI"/>
        <family val="3"/>
        <charset val="128"/>
      </rPr>
      <t>※1</t>
    </r>
    <phoneticPr fontId="10"/>
  </si>
  <si>
    <r>
      <rPr>
        <b/>
        <sz val="9"/>
        <rFont val="Meiryo UI"/>
        <family val="3"/>
        <charset val="128"/>
      </rPr>
      <t>タガニートHPAL</t>
    </r>
    <r>
      <rPr>
        <vertAlign val="superscript"/>
        <sz val="9"/>
        <rFont val="Meiryo UI"/>
        <family val="3"/>
        <charset val="128"/>
      </rPr>
      <t>※2</t>
    </r>
    <r>
      <rPr>
        <sz val="9"/>
        <rFont val="Meiryo UI"/>
        <family val="3"/>
        <charset val="128"/>
      </rPr>
      <t xml:space="preserve">
Taganito HPAL</t>
    </r>
    <r>
      <rPr>
        <vertAlign val="superscript"/>
        <sz val="9"/>
        <rFont val="Meiryo UI"/>
        <family val="3"/>
        <charset val="128"/>
      </rPr>
      <t>※2</t>
    </r>
    <phoneticPr fontId="10"/>
  </si>
  <si>
    <t>The proportion of recycling and recycling-related activities (including heat recovery) was approximately 66% for both SMM Group and SMM. We will continue efforts to further reduce emissions and promote recycling.</t>
    <phoneticPr fontId="24"/>
  </si>
  <si>
    <r>
      <t>COD</t>
    </r>
    <r>
      <rPr>
        <vertAlign val="superscript"/>
        <sz val="9"/>
        <rFont val="Meiryo UI"/>
        <family val="3"/>
        <charset val="128"/>
      </rPr>
      <t>※5</t>
    </r>
    <phoneticPr fontId="10"/>
  </si>
  <si>
    <r>
      <t>BOD</t>
    </r>
    <r>
      <rPr>
        <vertAlign val="superscript"/>
        <sz val="9"/>
        <rFont val="Meiryo UI"/>
        <family val="3"/>
        <charset val="128"/>
      </rPr>
      <t>※6</t>
    </r>
    <phoneticPr fontId="10"/>
  </si>
  <si>
    <r>
      <t>処理区分別廃棄物量(有害</t>
    </r>
    <r>
      <rPr>
        <b/>
        <vertAlign val="superscript"/>
        <sz val="9"/>
        <rFont val="Meiryo UI"/>
        <family val="3"/>
        <charset val="128"/>
      </rPr>
      <t>※１</t>
    </r>
    <r>
      <rPr>
        <b/>
        <sz val="9"/>
        <rFont val="Meiryo UI"/>
        <family val="3"/>
        <charset val="128"/>
      </rPr>
      <t>/無害</t>
    </r>
    <r>
      <rPr>
        <b/>
        <vertAlign val="superscript"/>
        <sz val="9"/>
        <rFont val="Meiryo UI"/>
        <family val="3"/>
        <charset val="128"/>
      </rPr>
      <t>※２</t>
    </r>
    <r>
      <rPr>
        <b/>
        <sz val="9"/>
        <rFont val="Meiryo UI"/>
        <family val="3"/>
        <charset val="128"/>
      </rPr>
      <t>) Waste by Treatment Method (Hazardous</t>
    </r>
    <r>
      <rPr>
        <b/>
        <vertAlign val="superscript"/>
        <sz val="9"/>
        <rFont val="Meiryo UI"/>
        <family val="3"/>
        <charset val="128"/>
      </rPr>
      <t>※1</t>
    </r>
    <r>
      <rPr>
        <b/>
        <sz val="9"/>
        <rFont val="Meiryo UI"/>
        <family val="3"/>
        <charset val="128"/>
      </rPr>
      <t>/ Non-hazardous</t>
    </r>
    <r>
      <rPr>
        <b/>
        <vertAlign val="superscript"/>
        <sz val="9"/>
        <rFont val="Meiryo UI"/>
        <family val="3"/>
        <charset val="128"/>
      </rPr>
      <t>※2</t>
    </r>
    <r>
      <rPr>
        <b/>
        <sz val="9"/>
        <rFont val="Meiryo UI"/>
        <family val="3"/>
        <charset val="128"/>
      </rPr>
      <t>)</t>
    </r>
    <rPh sb="0" eb="2">
      <t>ショリ</t>
    </rPh>
    <rPh sb="2" eb="4">
      <t>クブン</t>
    </rPh>
    <rPh sb="4" eb="5">
      <t>ベツ</t>
    </rPh>
    <rPh sb="5" eb="8">
      <t>ハイキブツ</t>
    </rPh>
    <rPh sb="8" eb="9">
      <t>リョウ</t>
    </rPh>
    <rPh sb="10" eb="12">
      <t>ユウガイ</t>
    </rPh>
    <rPh sb="15" eb="17">
      <t>ムガイ</t>
    </rPh>
    <phoneticPr fontId="24"/>
  </si>
  <si>
    <r>
      <rPr>
        <b/>
        <sz val="9"/>
        <rFont val="Meiryo UI"/>
        <family val="3"/>
        <charset val="128"/>
      </rPr>
      <t>最終処分量(合計)</t>
    </r>
    <r>
      <rPr>
        <vertAlign val="superscript"/>
        <sz val="9"/>
        <rFont val="Meiryo UI"/>
        <family val="3"/>
        <charset val="128"/>
      </rPr>
      <t>※1</t>
    </r>
    <r>
      <rPr>
        <sz val="9"/>
        <rFont val="Meiryo UI"/>
        <family val="3"/>
        <charset val="128"/>
      </rPr>
      <t xml:space="preserve">
Final disposal amount (Total)</t>
    </r>
    <r>
      <rPr>
        <vertAlign val="superscript"/>
        <sz val="9"/>
        <rFont val="Meiryo UI"/>
        <family val="3"/>
        <charset val="128"/>
      </rPr>
      <t>※1</t>
    </r>
    <rPh sb="0" eb="5">
      <t>サイシュウショブンリョウ</t>
    </rPh>
    <phoneticPr fontId="10"/>
  </si>
  <si>
    <r>
      <rPr>
        <b/>
        <sz val="9"/>
        <rFont val="Meiryo UI"/>
        <family val="3"/>
        <charset val="128"/>
      </rPr>
      <t>処理方法</t>
    </r>
    <r>
      <rPr>
        <vertAlign val="superscript"/>
        <sz val="9"/>
        <rFont val="Meiryo UI"/>
        <family val="3"/>
        <charset val="128"/>
      </rPr>
      <t>※３</t>
    </r>
    <r>
      <rPr>
        <sz val="9"/>
        <rFont val="Meiryo UI"/>
        <family val="3"/>
        <charset val="128"/>
      </rPr>
      <t xml:space="preserve">
Treatment method</t>
    </r>
    <r>
      <rPr>
        <vertAlign val="superscript"/>
        <sz val="9"/>
        <rFont val="Meiryo UI"/>
        <family val="3"/>
        <charset val="128"/>
      </rPr>
      <t>※3</t>
    </r>
    <rPh sb="0" eb="2">
      <t>ショリ</t>
    </rPh>
    <rPh sb="2" eb="4">
      <t>ホウホウ</t>
    </rPh>
    <phoneticPr fontId="24"/>
  </si>
  <si>
    <t>※3 数値を見直し修正 The figure has been reviewed and corrected.</t>
    <rPh sb="3" eb="5">
      <t>スウチ</t>
    </rPh>
    <rPh sb="6" eb="8">
      <t>ミナオ</t>
    </rPh>
    <rPh sb="9" eb="11">
      <t>シュウセイ</t>
    </rPh>
    <phoneticPr fontId="10"/>
  </si>
  <si>
    <t>※2 数値を見直し修正 The figures have been reviewed and corrected.</t>
    <rPh sb="3" eb="5">
      <t>スウチ</t>
    </rPh>
    <rPh sb="6" eb="8">
      <t>ミナオ</t>
    </rPh>
    <rPh sb="9" eb="11">
      <t>シュウセイ</t>
    </rPh>
    <phoneticPr fontId="10"/>
  </si>
  <si>
    <t>※2 数値を見直し修正 The figure has been reviewed and corrected.</t>
    <rPh sb="3" eb="5">
      <t>スウチ</t>
    </rPh>
    <rPh sb="6" eb="8">
      <t>ミナオ</t>
    </rPh>
    <rPh sb="9" eb="11">
      <t>シュウセイ</t>
    </rPh>
    <phoneticPr fontId="10"/>
  </si>
  <si>
    <r>
      <rPr>
        <b/>
        <sz val="9"/>
        <rFont val="Meiryo UI"/>
        <family val="3"/>
        <charset val="128"/>
      </rPr>
      <t>　　再資源化</t>
    </r>
    <r>
      <rPr>
        <sz val="9"/>
        <rFont val="Meiryo UI"/>
        <family val="3"/>
        <charset val="128"/>
      </rPr>
      <t xml:space="preserve"> Recycling</t>
    </r>
    <rPh sb="2" eb="6">
      <t>サイシゲンカ</t>
    </rPh>
    <phoneticPr fontId="10"/>
  </si>
  <si>
    <r>
      <rPr>
        <b/>
        <sz val="9"/>
        <rFont val="Meiryo UI"/>
        <family val="3"/>
        <charset val="128"/>
      </rPr>
      <t xml:space="preserve">　　埋立 </t>
    </r>
    <r>
      <rPr>
        <sz val="9"/>
        <rFont val="Meiryo UI"/>
        <family val="3"/>
        <charset val="128"/>
      </rPr>
      <t>Landfill</t>
    </r>
    <rPh sb="2" eb="4">
      <t>ウメタテ</t>
    </rPh>
    <phoneticPr fontId="10"/>
  </si>
  <si>
    <r>
      <t>水消費量</t>
    </r>
    <r>
      <rPr>
        <b/>
        <vertAlign val="superscript"/>
        <sz val="9"/>
        <rFont val="Meiryo UI"/>
        <family val="3"/>
        <charset val="128"/>
      </rPr>
      <t>※1</t>
    </r>
    <r>
      <rPr>
        <b/>
        <sz val="9"/>
        <rFont val="Meiryo UI"/>
        <family val="3"/>
        <charset val="128"/>
      </rPr>
      <t xml:space="preserve"> Water Consumption</t>
    </r>
    <r>
      <rPr>
        <b/>
        <vertAlign val="superscript"/>
        <sz val="9"/>
        <rFont val="Meiryo UI"/>
        <family val="3"/>
        <charset val="128"/>
      </rPr>
      <t>※1</t>
    </r>
    <phoneticPr fontId="24"/>
  </si>
  <si>
    <t>※1 WWF Water Risk Filterを用いて水ストレスの高い地域を特定し評価している。その結果、水ストレスが高い地域に該当する生産拠点はなかった</t>
    <rPh sb="42" eb="44">
      <t>ヒョウカ</t>
    </rPh>
    <rPh sb="65" eb="67">
      <t>ガイトウ</t>
    </rPh>
    <rPh sb="69" eb="73">
      <t>セイサンキョテン</t>
    </rPh>
    <phoneticPr fontId="10"/>
  </si>
  <si>
    <t>※6 下水道移動量と事業所外移動量を合計 Total transfers to sewerage and off-site transfers.</t>
    <phoneticPr fontId="24"/>
  </si>
  <si>
    <t>※3 社外での処理方法は処理業者との契約書およびマニフェストに基づいて確認</t>
    <phoneticPr fontId="24"/>
  </si>
  <si>
    <t>※3 国内外の事業活動において消費した燃料、熱、電気等を対象とし、電力使用量を熱量換算する際、1MWhあたり3.6GJにて
　　　換算</t>
    <phoneticPr fontId="10"/>
  </si>
  <si>
    <t>※5 WWF Water Risk Filterを用いて水ストレスの高い地域を特定し評価している。その結果、水ストレスが高い地域に該当する生産拠点はなかった</t>
    <phoneticPr fontId="10"/>
  </si>
  <si>
    <t>This category is not applicable because our products are mainly non-ferrous metals and advanced materials, and because their downstream applications are diverse and have different GHG emission characteristics, making emissions for this category difficult to calculate.</t>
    <phoneticPr fontId="10"/>
  </si>
  <si>
    <t>Some industrial waste is treated by SMM Group companies and recycled for use as raw materials. Accordingly, the figures include some waste that is effectively not discharged outside the SMM Group, including hazardous sludge.</t>
    <phoneticPr fontId="24"/>
  </si>
  <si>
    <t>産業廃棄物排出量の種類別割合(2025年度) Breakdown of Industrial Waste by Type of Waste (FY2025)</t>
    <rPh sb="0" eb="2">
      <t>サンギョウ</t>
    </rPh>
    <rPh sb="2" eb="5">
      <t>ハイキブツ</t>
    </rPh>
    <rPh sb="5" eb="7">
      <t>ハイシュツ</t>
    </rPh>
    <rPh sb="7" eb="8">
      <t>リョウ</t>
    </rPh>
    <rPh sb="9" eb="11">
      <t>シュルイ</t>
    </rPh>
    <rPh sb="11" eb="12">
      <t>ベツ</t>
    </rPh>
    <rPh sb="12" eb="14">
      <t>ワリアイ</t>
    </rPh>
    <rPh sb="25" eb="27">
      <t>ネンド</t>
    </rPh>
    <phoneticPr fontId="24"/>
  </si>
  <si>
    <t>Some industrial waste is treated by SMM Group companies and recycled for use as raw materials. Accordingly, the figures include some waste that is effectively not discharged outside the SMM Group, including hazardous sludge.</t>
    <phoneticPr fontId="10"/>
  </si>
  <si>
    <t>In addition to the rehabilitated area within the development site mentioned above, THPAL worked with the Philippine government to rehabilitate an additional 66 hectares in nearby regions outside the development site in FY2025, bringing the total certified rehabilitated area to 799 hectares.</t>
    <phoneticPr fontId="10"/>
  </si>
  <si>
    <t>※2 GHGプロトコルに基づいて2022年度より開示 Disclosure from FY2022 based on the GHG Protocol.</t>
    <phoneticPr fontId="10"/>
  </si>
  <si>
    <t>GHG排出量(スコープ3)各カテゴリの算定方法 GHG Emissions(Scope 3) Calculation method for each category</t>
    <rPh sb="13" eb="14">
      <t>カク</t>
    </rPh>
    <rPh sb="19" eb="21">
      <t>サンテイ</t>
    </rPh>
    <rPh sb="21" eb="23">
      <t>ホウホウ</t>
    </rPh>
    <phoneticPr fontId="10"/>
  </si>
  <si>
    <r>
      <rPr>
        <b/>
        <sz val="9"/>
        <rFont val="Meiryo UI"/>
        <family val="3"/>
        <charset val="128"/>
      </rPr>
      <t>自社内埋立/委託処理</t>
    </r>
    <r>
      <rPr>
        <sz val="9"/>
        <rFont val="Meiryo UI"/>
        <family val="3"/>
        <charset val="128"/>
      </rPr>
      <t xml:space="preserve">
</t>
    </r>
    <r>
      <rPr>
        <sz val="7"/>
        <rFont val="Meiryo UI"/>
        <family val="3"/>
        <charset val="128"/>
      </rPr>
      <t>Landfill on company 
premises / Contracted disposal</t>
    </r>
    <rPh sb="0" eb="2">
      <t>ジシャ</t>
    </rPh>
    <rPh sb="2" eb="3">
      <t>ナイ</t>
    </rPh>
    <rPh sb="3" eb="5">
      <t>ウメタテ</t>
    </rPh>
    <rPh sb="6" eb="8">
      <t>イタク</t>
    </rPh>
    <rPh sb="8" eb="10">
      <t>ショリ</t>
    </rPh>
    <phoneticPr fontId="24"/>
  </si>
  <si>
    <r>
      <rPr>
        <b/>
        <sz val="9"/>
        <rFont val="Meiryo UI"/>
        <family val="3"/>
        <charset val="128"/>
      </rPr>
      <t>水素化処理触媒用原料</t>
    </r>
    <r>
      <rPr>
        <sz val="9"/>
        <rFont val="Meiryo UI"/>
        <family val="3"/>
        <charset val="128"/>
      </rPr>
      <t xml:space="preserve"> 
Raw materials for hydrotreating catalysts</t>
    </r>
    <rPh sb="0" eb="3">
      <t>スイソカ</t>
    </rPh>
    <rPh sb="3" eb="5">
      <t>ショリ</t>
    </rPh>
    <rPh sb="5" eb="8">
      <t>ショクバイヨウ</t>
    </rPh>
    <rPh sb="8" eb="10">
      <t>ゲンリョウ</t>
    </rPh>
    <phoneticPr fontId="10"/>
  </si>
  <si>
    <r>
      <rPr>
        <b/>
        <sz val="9"/>
        <rFont val="Meiryo UI"/>
        <family val="3"/>
        <charset val="128"/>
      </rPr>
      <t>非再生可能エネルギー源(合計)</t>
    </r>
    <r>
      <rPr>
        <sz val="8"/>
        <rFont val="Meiryo UI"/>
        <family val="3"/>
        <charset val="128"/>
      </rPr>
      <t xml:space="preserve"> Non-renewable energy sources</t>
    </r>
    <rPh sb="10" eb="11">
      <t>ゲン</t>
    </rPh>
    <phoneticPr fontId="10"/>
  </si>
  <si>
    <r>
      <rPr>
        <b/>
        <sz val="9"/>
        <rFont val="Meiryo UI"/>
        <family val="3"/>
        <charset val="128"/>
      </rPr>
      <t>全ての地域からの水消費量(合計)</t>
    </r>
    <r>
      <rPr>
        <vertAlign val="superscript"/>
        <sz val="9"/>
        <rFont val="Meiryo UI"/>
        <family val="3"/>
        <charset val="128"/>
      </rPr>
      <t>※6</t>
    </r>
    <r>
      <rPr>
        <sz val="9"/>
        <rFont val="Meiryo UI"/>
        <family val="3"/>
        <charset val="128"/>
      </rPr>
      <t xml:space="preserve"> 
Water consumption from all areas</t>
    </r>
    <r>
      <rPr>
        <vertAlign val="superscript"/>
        <sz val="9"/>
        <rFont val="Meiryo UI"/>
        <family val="3"/>
        <charset val="128"/>
      </rPr>
      <t>※6</t>
    </r>
    <rPh sb="13" eb="15">
      <t>ゴウケイ</t>
    </rPh>
    <phoneticPr fontId="10"/>
  </si>
  <si>
    <t>※2 当社グループの事業活動における原材料投入量のうちリサイクル原料の比率。 具体的には、
　　　銅系スクラップ類、亜鉛系二次原料、貴金属系ほか二次原料、電炉ダスト、汚泥・ばいじん</t>
    <phoneticPr fontId="10"/>
  </si>
  <si>
    <t>Fuel, heat, electricity, etc. consumed in business activities in Japan and overseas are included, and electricity consumption is converted to heat units using a conversion factor of 3.6 GJ per MWh.</t>
    <phoneticPr fontId="10"/>
  </si>
  <si>
    <r>
      <rPr>
        <b/>
        <sz val="9"/>
        <rFont val="Meiryo UI"/>
        <family val="3"/>
        <charset val="128"/>
      </rPr>
      <t>公共用水域</t>
    </r>
    <r>
      <rPr>
        <vertAlign val="superscript"/>
        <sz val="9"/>
        <rFont val="Meiryo UI"/>
        <family val="3"/>
        <charset val="128"/>
      </rPr>
      <t>※7</t>
    </r>
    <r>
      <rPr>
        <b/>
        <sz val="9"/>
        <rFont val="Meiryo UI"/>
        <family val="3"/>
        <charset val="128"/>
      </rPr>
      <t xml:space="preserve">(PRTR) </t>
    </r>
    <r>
      <rPr>
        <sz val="9"/>
        <rFont val="Meiryo UI"/>
        <family val="3"/>
        <charset val="128"/>
      </rPr>
      <t>Public water bodies</t>
    </r>
    <r>
      <rPr>
        <vertAlign val="superscript"/>
        <sz val="9"/>
        <rFont val="Meiryo UI"/>
        <family val="3"/>
        <charset val="128"/>
      </rPr>
      <t>※7</t>
    </r>
    <rPh sb="0" eb="5">
      <t>コウキョウヨウスイイキ</t>
    </rPh>
    <phoneticPr fontId="10"/>
  </si>
  <si>
    <r>
      <rPr>
        <b/>
        <sz val="9"/>
        <rFont val="Meiryo UI"/>
        <family val="3"/>
        <charset val="128"/>
      </rPr>
      <t>廃棄物</t>
    </r>
    <r>
      <rPr>
        <vertAlign val="superscript"/>
        <sz val="9"/>
        <rFont val="Meiryo UI"/>
        <family val="3"/>
        <charset val="128"/>
      </rPr>
      <t>※9</t>
    </r>
    <r>
      <rPr>
        <b/>
        <sz val="9"/>
        <rFont val="Meiryo UI"/>
        <family val="3"/>
        <charset val="128"/>
      </rPr>
      <t>排出量(合計)</t>
    </r>
    <r>
      <rPr>
        <sz val="9"/>
        <rFont val="Meiryo UI"/>
        <family val="3"/>
        <charset val="128"/>
      </rPr>
      <t xml:space="preserve"> Waste</t>
    </r>
    <r>
      <rPr>
        <vertAlign val="superscript"/>
        <sz val="9"/>
        <rFont val="Meiryo UI"/>
        <family val="3"/>
        <charset val="128"/>
      </rPr>
      <t>※9</t>
    </r>
    <rPh sb="0" eb="3">
      <t>ハイキブツ</t>
    </rPh>
    <rPh sb="5" eb="8">
      <t>ハイシュツリョウ</t>
    </rPh>
    <phoneticPr fontId="10"/>
  </si>
  <si>
    <r>
      <rPr>
        <b/>
        <sz val="9"/>
        <rFont val="Meiryo UI"/>
        <family val="3"/>
        <charset val="128"/>
      </rPr>
      <t>廃棄物排出量のうち、自社内埋立</t>
    </r>
    <r>
      <rPr>
        <sz val="9"/>
        <rFont val="Meiryo UI"/>
        <family val="3"/>
        <charset val="128"/>
      </rPr>
      <t xml:space="preserve"> 
Landfill on company premises, out of total waste </t>
    </r>
    <phoneticPr fontId="10"/>
  </si>
  <si>
    <r>
      <rPr>
        <b/>
        <sz val="9"/>
        <rFont val="Meiryo UI"/>
        <family val="3"/>
        <charset val="128"/>
      </rPr>
      <t>廃棄物排出量のうち、PRTR対象物質移動量</t>
    </r>
    <r>
      <rPr>
        <vertAlign val="superscript"/>
        <sz val="9"/>
        <rFont val="Meiryo UI"/>
        <family val="3"/>
        <charset val="128"/>
      </rPr>
      <t>※7</t>
    </r>
    <r>
      <rPr>
        <sz val="9"/>
        <rFont val="Meiryo UI"/>
        <family val="3"/>
        <charset val="128"/>
      </rPr>
      <t xml:space="preserve"> 
PRTR substance transfers</t>
    </r>
    <r>
      <rPr>
        <vertAlign val="superscript"/>
        <sz val="9"/>
        <rFont val="Meiryo UI"/>
        <family val="3"/>
        <charset val="128"/>
      </rPr>
      <t>※7</t>
    </r>
    <r>
      <rPr>
        <sz val="9"/>
        <rFont val="Meiryo UI"/>
        <family val="3"/>
        <charset val="128"/>
      </rPr>
      <t xml:space="preserve">, out of total waste </t>
    </r>
    <rPh sb="14" eb="16">
      <t>タイショウ</t>
    </rPh>
    <rPh sb="16" eb="18">
      <t>ブッシツ</t>
    </rPh>
    <phoneticPr fontId="10"/>
  </si>
  <si>
    <t>※1 当社グループの事業活動における製品生産量のうちリサイクル由来の原材料が含まれる製品の比率。具体的には、電気銅、金、銀、クロマイト、粗酸化亜鉛</t>
    <phoneticPr fontId="10"/>
  </si>
  <si>
    <t>For calculating GHG emissions, GHG Protocol is referenced, and calculations are made in accordance with the Japanese laws the Act on Rationalization of Energy Use and Shift to Non-fossil Energy and the Act on Promotion of Global Warming Countermeasures.</t>
    <phoneticPr fontId="10"/>
  </si>
  <si>
    <t>For calculating GHG emissions from overseas purchased electricity, the latest country-specific emission factors published in the IEA Emissions Factors applicable at the time are used.</t>
    <phoneticPr fontId="10"/>
  </si>
  <si>
    <t>※4 当社グループのうち、行政に届け出た数値を集計</t>
    <rPh sb="3" eb="5">
      <t>トウシャ</t>
    </rPh>
    <rPh sb="13" eb="15">
      <t>ギョウセイ</t>
    </rPh>
    <rPh sb="16" eb="17">
      <t>トド</t>
    </rPh>
    <rPh sb="18" eb="19">
      <t>デ</t>
    </rPh>
    <rPh sb="20" eb="22">
      <t>スウチ</t>
    </rPh>
    <rPh sb="23" eb="25">
      <t>シュウケイ</t>
    </rPh>
    <phoneticPr fontId="24"/>
  </si>
  <si>
    <t>※7 当社グループのうち、国内のPRTR制度に基づく報告を実施している拠点 Sites within SMM Group that report under Japan’s PRTR system.</t>
    <rPh sb="13" eb="15">
      <t>コクナイ</t>
    </rPh>
    <rPh sb="20" eb="22">
      <t>セイド</t>
    </rPh>
    <rPh sb="23" eb="24">
      <t>モト</t>
    </rPh>
    <rPh sb="26" eb="28">
      <t>ホウコク</t>
    </rPh>
    <rPh sb="29" eb="31">
      <t>ジッシ</t>
    </rPh>
    <rPh sb="35" eb="37">
      <t>キョテン</t>
    </rPh>
    <phoneticPr fontId="24"/>
  </si>
  <si>
    <r>
      <rPr>
        <b/>
        <sz val="9"/>
        <rFont val="Meiryo UI"/>
        <family val="3"/>
        <charset val="128"/>
      </rPr>
      <t>非再生可能エネルギー源</t>
    </r>
    <r>
      <rPr>
        <sz val="9"/>
        <rFont val="Meiryo UI"/>
        <family val="3"/>
        <charset val="128"/>
      </rPr>
      <t xml:space="preserve">
Non-renewable energy sources</t>
    </r>
    <rPh sb="0" eb="5">
      <t>ヒサイセイカノウ</t>
    </rPh>
    <rPh sb="10" eb="11">
      <t>ゲン</t>
    </rPh>
    <phoneticPr fontId="10"/>
  </si>
  <si>
    <t>2022年度以降は、国内外の事業活動において消費した燃料、熱、電気等を対象とし、電力使用量を熱量換算する際、1MWhあたり3.6GJにて換算</t>
    <rPh sb="4" eb="6">
      <t>ネンド</t>
    </rPh>
    <rPh sb="6" eb="8">
      <t>イコウ</t>
    </rPh>
    <rPh sb="10" eb="13">
      <t>コクナイガイ</t>
    </rPh>
    <rPh sb="14" eb="16">
      <t>ジギョウ</t>
    </rPh>
    <rPh sb="16" eb="18">
      <t>カツドウ</t>
    </rPh>
    <rPh sb="22" eb="24">
      <t>ショウヒ</t>
    </rPh>
    <rPh sb="26" eb="28">
      <t>ネンリョウ</t>
    </rPh>
    <rPh sb="29" eb="30">
      <t>ネツ</t>
    </rPh>
    <rPh sb="31" eb="33">
      <t>デンキ</t>
    </rPh>
    <rPh sb="33" eb="34">
      <t>ナド</t>
    </rPh>
    <rPh sb="35" eb="37">
      <t>タイショウ</t>
    </rPh>
    <rPh sb="40" eb="42">
      <t>デンリョク</t>
    </rPh>
    <rPh sb="42" eb="45">
      <t>シヨウリョウ</t>
    </rPh>
    <rPh sb="46" eb="48">
      <t>ネツリョウ</t>
    </rPh>
    <rPh sb="48" eb="50">
      <t>カンサン</t>
    </rPh>
    <rPh sb="52" eb="53">
      <t>サイ</t>
    </rPh>
    <rPh sb="68" eb="70">
      <t>カンサン</t>
    </rPh>
    <phoneticPr fontId="10"/>
  </si>
  <si>
    <t>From FY2022 onward, fuel, heat, electricity, etc. consumed in business activities in Japan and overseas are included, and electricity consumption is converted to heat units using a conversion factor of 3.6 GJ per MWh.</t>
    <phoneticPr fontId="24"/>
  </si>
  <si>
    <r>
      <rPr>
        <b/>
        <sz val="9"/>
        <rFont val="Meiryo UI"/>
        <family val="3"/>
        <charset val="128"/>
      </rPr>
      <t>取水量(合計)</t>
    </r>
    <r>
      <rPr>
        <vertAlign val="superscript"/>
        <sz val="9"/>
        <rFont val="Meiryo UI"/>
        <family val="3"/>
        <charset val="128"/>
      </rPr>
      <t>※1</t>
    </r>
    <r>
      <rPr>
        <sz val="9"/>
        <rFont val="Meiryo UI"/>
        <family val="3"/>
        <charset val="128"/>
      </rPr>
      <t xml:space="preserve"> Water withdrawal (Total)</t>
    </r>
    <r>
      <rPr>
        <vertAlign val="superscript"/>
        <sz val="9"/>
        <rFont val="Meiryo UI"/>
        <family val="3"/>
        <charset val="128"/>
      </rPr>
      <t>※1</t>
    </r>
    <rPh sb="0" eb="2">
      <t>シュスイ</t>
    </rPh>
    <rPh sb="2" eb="3">
      <t>リョウ</t>
    </rPh>
    <rPh sb="4" eb="6">
      <t>ゴウケイ</t>
    </rPh>
    <phoneticPr fontId="10"/>
  </si>
  <si>
    <t>Water consumption is estimated by subtracting the total water discharge from the total water withdrawal for each business site. In addition, there was no water storage, which would have a significant water-related impact.</t>
    <phoneticPr fontId="24"/>
  </si>
  <si>
    <t>※1 当社グループのうち、行政に届け出た数値を集計 Figures are aggregated from data reported by SMM Group to government authorities.</t>
    <rPh sb="3" eb="5">
      <t>トウシャ</t>
    </rPh>
    <rPh sb="13" eb="15">
      <t>ギョウセイ</t>
    </rPh>
    <rPh sb="16" eb="17">
      <t>トド</t>
    </rPh>
    <rPh sb="18" eb="19">
      <t>デ</t>
    </rPh>
    <rPh sb="20" eb="22">
      <t>スウチ</t>
    </rPh>
    <rPh sb="23" eb="25">
      <t>シュウケイ</t>
    </rPh>
    <phoneticPr fontId="24"/>
  </si>
  <si>
    <t>※5 当社グループのうち、国内のPRTR制度に基づく報告を実施している拠点 Sites within SMM Group that report under Japan’s PRTR system.</t>
    <rPh sb="3" eb="5">
      <t>トウシャ</t>
    </rPh>
    <rPh sb="13" eb="15">
      <t>コクナイ</t>
    </rPh>
    <rPh sb="20" eb="22">
      <t>セイド</t>
    </rPh>
    <rPh sb="23" eb="24">
      <t>モト</t>
    </rPh>
    <rPh sb="26" eb="28">
      <t>ホウコク</t>
    </rPh>
    <rPh sb="29" eb="31">
      <t>ジッシ</t>
    </rPh>
    <rPh sb="35" eb="37">
      <t>キョテン</t>
    </rPh>
    <phoneticPr fontId="24"/>
  </si>
  <si>
    <r>
      <rPr>
        <b/>
        <sz val="9"/>
        <rFont val="Meiryo UI"/>
        <family val="3"/>
        <charset val="128"/>
      </rPr>
      <t>再資源化等(熱回収)</t>
    </r>
    <r>
      <rPr>
        <sz val="9"/>
        <rFont val="Meiryo UI"/>
        <family val="3"/>
        <charset val="128"/>
      </rPr>
      <t xml:space="preserve"> Recycling (heat recovery)</t>
    </r>
    <rPh sb="0" eb="5">
      <t>サイシゲンカトウ</t>
    </rPh>
    <rPh sb="6" eb="9">
      <t>ネツカイシュウ</t>
    </rPh>
    <phoneticPr fontId="10"/>
  </si>
  <si>
    <r>
      <rPr>
        <b/>
        <sz val="9"/>
        <rFont val="Meiryo UI"/>
        <family val="3"/>
        <charset val="128"/>
      </rPr>
      <t>未利用 焼却(熱回収無)</t>
    </r>
    <r>
      <rPr>
        <sz val="9"/>
        <rFont val="Meiryo UI"/>
        <family val="3"/>
        <charset val="128"/>
      </rPr>
      <t xml:space="preserve">
Unused Incineration (without heat recovery)</t>
    </r>
    <rPh sb="0" eb="3">
      <t>ミリヨウ</t>
    </rPh>
    <rPh sb="4" eb="6">
      <t>ショウキャク</t>
    </rPh>
    <rPh sb="7" eb="11">
      <t>ネツカイシュウナシ</t>
    </rPh>
    <phoneticPr fontId="10"/>
  </si>
  <si>
    <r>
      <rPr>
        <b/>
        <sz val="9"/>
        <rFont val="Meiryo UI"/>
        <family val="3"/>
        <charset val="128"/>
      </rPr>
      <t>　　再資源化等(熱回収)</t>
    </r>
    <r>
      <rPr>
        <sz val="9"/>
        <rFont val="Meiryo UI"/>
        <family val="3"/>
        <charset val="128"/>
      </rPr>
      <t xml:space="preserve"> Recycling (heat recovery)</t>
    </r>
    <rPh sb="2" eb="7">
      <t>サイシゲンカトウ</t>
    </rPh>
    <rPh sb="8" eb="11">
      <t>ネツカイシュウ</t>
    </rPh>
    <phoneticPr fontId="10"/>
  </si>
  <si>
    <r>
      <rPr>
        <b/>
        <sz val="9"/>
        <rFont val="Meiryo UI"/>
        <family val="3"/>
        <charset val="128"/>
      </rPr>
      <t>　　未利用 焼却(熱回収無)</t>
    </r>
    <r>
      <rPr>
        <sz val="9"/>
        <rFont val="Meiryo UI"/>
        <family val="3"/>
        <charset val="128"/>
      </rPr>
      <t xml:space="preserve">
　　Unused Incineration (without heat recovery)</t>
    </r>
    <rPh sb="2" eb="5">
      <t>ミリヨウ</t>
    </rPh>
    <rPh sb="6" eb="8">
      <t>ショウキャク</t>
    </rPh>
    <rPh sb="9" eb="13">
      <t>ネツカイシュウナシ</t>
    </rPh>
    <phoneticPr fontId="10"/>
  </si>
  <si>
    <r>
      <t>GHG排出量(スコープ3)</t>
    </r>
    <r>
      <rPr>
        <b/>
        <vertAlign val="superscript"/>
        <sz val="11"/>
        <color theme="9" tint="-0.249977111117893"/>
        <rFont val="Meiryo UI"/>
        <family val="3"/>
        <charset val="128"/>
      </rPr>
      <t>※1</t>
    </r>
    <r>
      <rPr>
        <b/>
        <sz val="11"/>
        <color theme="9" tint="-0.249977111117893"/>
        <rFont val="Meiryo UI"/>
        <family val="3"/>
        <charset val="128"/>
      </rPr>
      <t xml:space="preserve"> GHG Emissions (Scope 3)</t>
    </r>
    <r>
      <rPr>
        <b/>
        <vertAlign val="superscript"/>
        <sz val="11"/>
        <color theme="9" tint="-0.249977111117893"/>
        <rFont val="Meiryo UI"/>
        <family val="3"/>
        <charset val="128"/>
      </rPr>
      <t>※1</t>
    </r>
    <rPh sb="3" eb="6">
      <t>ハイシュツリョウ</t>
    </rPh>
    <phoneticPr fontId="10"/>
  </si>
  <si>
    <t>※5 純投資での情報開示のため対象外 Not applicable because only investments held for profit are disclosed.</t>
    <rPh sb="3" eb="6">
      <t>ジュントウシ</t>
    </rPh>
    <phoneticPr fontId="10"/>
  </si>
  <si>
    <t>国内の輸送に係る排出量を「エネルギーの使用の合理化等に関する法律」、「地球温暖化対策の推進に関する法律」に基づいて算定
Emissions from domestic transportation are calculated based on the Japanese laws the Act on Rationalizing Energy Use and the Act on Promotion of Global Warming Countermeasures.</t>
    <phoneticPr fontId="10"/>
  </si>
  <si>
    <t>※1 一次データと二次データ併用で算出。主要原材料のうち、最も多くの排出量を占める銅精鉱について、購入量の8割のサプライヤーへのアンケートによる一次データにより排出量原単位を算出。サプライヤ排出量原単位は当該年度の前年度データで算出している。ただし、2023年度のみ当該年度にて算出</t>
    <rPh sb="3" eb="5">
      <t>イチジ</t>
    </rPh>
    <rPh sb="9" eb="11">
      <t>ニジ</t>
    </rPh>
    <rPh sb="14" eb="16">
      <t>ヘイヨウ</t>
    </rPh>
    <rPh sb="17" eb="19">
      <t>サンシュツ</t>
    </rPh>
    <rPh sb="20" eb="25">
      <t>シュヨウゲンザイリョウ</t>
    </rPh>
    <rPh sb="29" eb="30">
      <t>モット</t>
    </rPh>
    <rPh sb="31" eb="32">
      <t>オオ</t>
    </rPh>
    <rPh sb="34" eb="37">
      <t>ハイシュツリョウ</t>
    </rPh>
    <rPh sb="38" eb="39">
      <t>シ</t>
    </rPh>
    <rPh sb="41" eb="44">
      <t>ドウセイコウ</t>
    </rPh>
    <rPh sb="49" eb="52">
      <t>コウニュウリョウ</t>
    </rPh>
    <rPh sb="54" eb="55">
      <t>ワリ</t>
    </rPh>
    <rPh sb="72" eb="74">
      <t>イチジ</t>
    </rPh>
    <rPh sb="80" eb="83">
      <t>ハイシュツリョウ</t>
    </rPh>
    <rPh sb="83" eb="86">
      <t>ゲンタンイ</t>
    </rPh>
    <rPh sb="87" eb="89">
      <t>サンシュツ</t>
    </rPh>
    <rPh sb="95" eb="98">
      <t>ハイシュツリョウ</t>
    </rPh>
    <rPh sb="98" eb="101">
      <t>ゲンタンイ</t>
    </rPh>
    <rPh sb="102" eb="104">
      <t>トウガイ</t>
    </rPh>
    <rPh sb="104" eb="106">
      <t>ネンド</t>
    </rPh>
    <rPh sb="107" eb="110">
      <t>ゼンネンド</t>
    </rPh>
    <rPh sb="114" eb="116">
      <t>サンシュツ</t>
    </rPh>
    <rPh sb="129" eb="131">
      <t>ネンド</t>
    </rPh>
    <rPh sb="133" eb="137">
      <t>トウガイネンド</t>
    </rPh>
    <rPh sb="139" eb="141">
      <t>サンシュツ</t>
    </rPh>
    <phoneticPr fontId="10"/>
  </si>
  <si>
    <t>※2 国立研究開発法人産業技術総合研究所が提供する当該年度で取得可能な最新バージョンのInventory Database for Environmental Analysis(IDEA)を使用(※1における一次データによる算出の場合を除く。)</t>
    <rPh sb="104" eb="106">
      <t>イチジ</t>
    </rPh>
    <rPh sb="112" eb="114">
      <t>サンシュツ</t>
    </rPh>
    <rPh sb="115" eb="117">
      <t>バアイ</t>
    </rPh>
    <rPh sb="118" eb="119">
      <t>ノゾ</t>
    </rPh>
    <phoneticPr fontId="10"/>
  </si>
  <si>
    <t>※3 排出原単位は「サプライチェーンを通じた組織の温室効果ガス排出等の算定のための排出原単位データベース」を使用</t>
    <rPh sb="54" eb="56">
      <t>シヨウ</t>
    </rPh>
    <phoneticPr fontId="10"/>
  </si>
  <si>
    <t>※4 排出原単位は環境省の温室効果ガス排出量算定報告公表制度の算定方法・排出係数一覧に基づいて算出</t>
    <rPh sb="47" eb="49">
      <t>サンシュツ</t>
    </rPh>
    <phoneticPr fontId="10"/>
  </si>
  <si>
    <r>
      <t>GHG排出量(スコープ1・2)</t>
    </r>
    <r>
      <rPr>
        <b/>
        <vertAlign val="superscript"/>
        <sz val="11"/>
        <color theme="9" tint="-0.249977111117893"/>
        <rFont val="Meiryo UI"/>
        <family val="3"/>
        <charset val="128"/>
      </rPr>
      <t>※1</t>
    </r>
    <r>
      <rPr>
        <b/>
        <sz val="11"/>
        <color theme="9" tint="-0.249977111117893"/>
        <rFont val="Meiryo UI"/>
        <family val="3"/>
        <charset val="128"/>
      </rPr>
      <t xml:space="preserve"> GHG Emissions (Scope 1 and 2)</t>
    </r>
    <r>
      <rPr>
        <b/>
        <vertAlign val="superscript"/>
        <sz val="11"/>
        <color theme="9" tint="-0.249977111117893"/>
        <rFont val="Meiryo UI"/>
        <family val="3"/>
        <charset val="128"/>
      </rPr>
      <t>※1</t>
    </r>
    <rPh sb="3" eb="6">
      <t>ハイシュツリョウ</t>
    </rPh>
    <phoneticPr fontId="10"/>
  </si>
  <si>
    <r>
      <rPr>
        <b/>
        <sz val="9"/>
        <rFont val="Meiryo UI"/>
        <family val="3"/>
        <charset val="128"/>
      </rPr>
      <t>スコープ1(直接排出)</t>
    </r>
    <r>
      <rPr>
        <sz val="9"/>
        <rFont val="Meiryo UI"/>
        <family val="3"/>
        <charset val="128"/>
      </rPr>
      <t xml:space="preserve">
Scope 1 (direct emissions)</t>
    </r>
    <phoneticPr fontId="10"/>
  </si>
  <si>
    <r>
      <rPr>
        <b/>
        <sz val="9"/>
        <rFont val="Meiryo UI"/>
        <family val="3"/>
        <charset val="128"/>
      </rPr>
      <t>スコープ2(間接排出)</t>
    </r>
    <r>
      <rPr>
        <sz val="9"/>
        <rFont val="Meiryo UI"/>
        <family val="3"/>
        <charset val="128"/>
      </rPr>
      <t xml:space="preserve">
Scope 2 (indirect emissions)</t>
    </r>
    <phoneticPr fontId="10"/>
  </si>
  <si>
    <r>
      <rPr>
        <b/>
        <sz val="9"/>
        <rFont val="Meiryo UI"/>
        <family val="3"/>
        <charset val="128"/>
      </rPr>
      <t>スコープ1に含まれるCO</t>
    </r>
    <r>
      <rPr>
        <b/>
        <vertAlign val="subscript"/>
        <sz val="9"/>
        <rFont val="Meiryo UI"/>
        <family val="3"/>
        <charset val="128"/>
      </rPr>
      <t xml:space="preserve">2
</t>
    </r>
    <r>
      <rPr>
        <b/>
        <sz val="9"/>
        <rFont val="Meiryo UI"/>
        <family val="3"/>
        <charset val="128"/>
      </rPr>
      <t>以外の排出量</t>
    </r>
    <r>
      <rPr>
        <vertAlign val="superscript"/>
        <sz val="9"/>
        <rFont val="Meiryo UI"/>
        <family val="3"/>
        <charset val="128"/>
      </rPr>
      <t>※2</t>
    </r>
    <r>
      <rPr>
        <sz val="9"/>
        <rFont val="Meiryo UI"/>
        <family val="3"/>
        <charset val="128"/>
      </rPr>
      <t xml:space="preserve">
Non-CO₂ emissions included in Scope 1</t>
    </r>
    <r>
      <rPr>
        <vertAlign val="superscript"/>
        <sz val="9"/>
        <rFont val="Meiryo UI"/>
        <family val="3"/>
        <charset val="128"/>
      </rPr>
      <t>※2</t>
    </r>
    <phoneticPr fontId="10"/>
  </si>
  <si>
    <r>
      <rPr>
        <b/>
        <sz val="9"/>
        <rFont val="Meiryo UI"/>
        <family val="3"/>
        <charset val="128"/>
      </rPr>
      <t>六フッ化硫黄(SF</t>
    </r>
    <r>
      <rPr>
        <b/>
        <vertAlign val="subscript"/>
        <sz val="9"/>
        <rFont val="Meiryo UI"/>
        <family val="3"/>
        <charset val="128"/>
      </rPr>
      <t>6</t>
    </r>
    <r>
      <rPr>
        <b/>
        <sz val="9"/>
        <rFont val="Meiryo UI"/>
        <family val="3"/>
        <charset val="128"/>
      </rPr>
      <t>)</t>
    </r>
    <r>
      <rPr>
        <sz val="9"/>
        <rFont val="Meiryo UI"/>
        <family val="3"/>
        <charset val="128"/>
      </rPr>
      <t xml:space="preserve">
Sulfur hexafluoride</t>
    </r>
    <phoneticPr fontId="10"/>
  </si>
  <si>
    <r>
      <rPr>
        <b/>
        <sz val="9"/>
        <rFont val="Meiryo UI"/>
        <family val="3"/>
        <charset val="128"/>
      </rPr>
      <t>ハイドロフルオロカーボン類(HFCs)</t>
    </r>
    <r>
      <rPr>
        <sz val="9"/>
        <rFont val="Meiryo UI"/>
        <family val="3"/>
        <charset val="128"/>
      </rPr>
      <t xml:space="preserve">
Hydrofluorocarbons</t>
    </r>
    <phoneticPr fontId="10"/>
  </si>
  <si>
    <r>
      <rPr>
        <b/>
        <sz val="9"/>
        <rFont val="Meiryo UI"/>
        <family val="3"/>
        <charset val="128"/>
      </rPr>
      <t>メタン(CH</t>
    </r>
    <r>
      <rPr>
        <b/>
        <vertAlign val="subscript"/>
        <sz val="9"/>
        <rFont val="Meiryo UI"/>
        <family val="3"/>
        <charset val="128"/>
      </rPr>
      <t>4</t>
    </r>
    <r>
      <rPr>
        <b/>
        <sz val="9"/>
        <rFont val="Meiryo UI"/>
        <family val="3"/>
        <charset val="128"/>
      </rPr>
      <t>)</t>
    </r>
    <r>
      <rPr>
        <sz val="9"/>
        <rFont val="Meiryo UI"/>
        <family val="3"/>
        <charset val="128"/>
      </rPr>
      <t xml:space="preserve">
Methane</t>
    </r>
    <phoneticPr fontId="10"/>
  </si>
  <si>
    <r>
      <rPr>
        <b/>
        <sz val="9"/>
        <rFont val="Meiryo UI"/>
        <family val="3"/>
        <charset val="128"/>
      </rPr>
      <t>一酸化二窒素(N</t>
    </r>
    <r>
      <rPr>
        <b/>
        <vertAlign val="subscript"/>
        <sz val="9"/>
        <rFont val="Meiryo UI"/>
        <family val="3"/>
        <charset val="128"/>
      </rPr>
      <t>2</t>
    </r>
    <r>
      <rPr>
        <b/>
        <sz val="9"/>
        <rFont val="Meiryo UI"/>
        <family val="3"/>
        <charset val="128"/>
      </rPr>
      <t>O)</t>
    </r>
    <r>
      <rPr>
        <sz val="9"/>
        <rFont val="Meiryo UI"/>
        <family val="3"/>
        <charset val="128"/>
      </rPr>
      <t xml:space="preserve">
Nitrous oxide</t>
    </r>
    <phoneticPr fontId="10"/>
  </si>
  <si>
    <r>
      <rPr>
        <b/>
        <sz val="9"/>
        <rFont val="Meiryo UI"/>
        <family val="3"/>
        <charset val="128"/>
      </rPr>
      <t>三フッ化窒素(NF</t>
    </r>
    <r>
      <rPr>
        <b/>
        <vertAlign val="subscript"/>
        <sz val="9"/>
        <rFont val="Meiryo UI"/>
        <family val="3"/>
        <charset val="128"/>
      </rPr>
      <t>3</t>
    </r>
    <r>
      <rPr>
        <b/>
        <sz val="9"/>
        <rFont val="Meiryo UI"/>
        <family val="3"/>
        <charset val="128"/>
      </rPr>
      <t>)</t>
    </r>
    <r>
      <rPr>
        <sz val="9"/>
        <rFont val="Meiryo UI"/>
        <family val="3"/>
        <charset val="128"/>
      </rPr>
      <t xml:space="preserve">
Nitrogen trifluoride</t>
    </r>
    <phoneticPr fontId="10"/>
  </si>
  <si>
    <r>
      <rPr>
        <b/>
        <sz val="9"/>
        <rFont val="Meiryo UI"/>
        <family val="3"/>
        <charset val="128"/>
      </rPr>
      <t>パーフルオロカーボン類(PFCs)</t>
    </r>
    <r>
      <rPr>
        <sz val="9"/>
        <rFont val="Meiryo UI"/>
        <family val="3"/>
        <charset val="128"/>
      </rPr>
      <t xml:space="preserve">
Perfluorocarbons</t>
    </r>
    <phoneticPr fontId="10"/>
  </si>
  <si>
    <t xml:space="preserve">※1 当社グループの事業活動における原材料投入量のうちリサイクル原料の比率。具体的には、銅系スクラップ類、亜鉛系二次原料、貴金属系ほか二次原料、電炉ダスト、汚泥・ばいじん
</t>
    <phoneticPr fontId="10"/>
  </si>
  <si>
    <t>※2 当社グループの事業活動における製品生産量のうちリサイクル由来の原材料が含まれる製品の比率。具体的には、電気銅、金、銀、クロマイト、粗酸化亜鉛</t>
    <phoneticPr fontId="10"/>
  </si>
  <si>
    <r>
      <rPr>
        <b/>
        <sz val="9"/>
        <rFont val="Meiryo UI"/>
        <family val="3"/>
        <charset val="128"/>
      </rPr>
      <t xml:space="preserve">熱量 </t>
    </r>
    <r>
      <rPr>
        <sz val="9"/>
        <rFont val="Meiryo UI"/>
        <family val="3"/>
        <charset val="128"/>
      </rPr>
      <t xml:space="preserve">
</t>
    </r>
    <r>
      <rPr>
        <sz val="8"/>
        <rFont val="Meiryo UI"/>
        <family val="3"/>
        <charset val="128"/>
      </rPr>
      <t>Energy Value</t>
    </r>
    <rPh sb="0" eb="2">
      <t>ネツリョウ</t>
    </rPh>
    <phoneticPr fontId="10"/>
  </si>
  <si>
    <r>
      <rPr>
        <b/>
        <sz val="9"/>
        <rFont val="Meiryo UI"/>
        <family val="3"/>
        <charset val="128"/>
      </rPr>
      <t xml:space="preserve">排水量(合計) </t>
    </r>
    <r>
      <rPr>
        <sz val="9"/>
        <rFont val="Meiryo UI"/>
        <family val="3"/>
        <charset val="128"/>
      </rPr>
      <t>Water discharge (Total)</t>
    </r>
    <rPh sb="0" eb="3">
      <t>ハイスイリョウ</t>
    </rPh>
    <rPh sb="4" eb="6">
      <t>ゴウケイ</t>
    </rPh>
    <phoneticPr fontId="10"/>
  </si>
  <si>
    <r>
      <rPr>
        <b/>
        <sz val="9"/>
        <color theme="1"/>
        <rFont val="Meiryo UI"/>
        <family val="3"/>
        <charset val="128"/>
      </rPr>
      <t xml:space="preserve">事業から出る廃棄物 </t>
    </r>
    <r>
      <rPr>
        <sz val="9"/>
        <color theme="1"/>
        <rFont val="Meiryo UI"/>
        <family val="3"/>
        <charset val="128"/>
      </rPr>
      <t>Waste generated in operations</t>
    </r>
    <phoneticPr fontId="10"/>
  </si>
  <si>
    <r>
      <rPr>
        <b/>
        <sz val="9"/>
        <rFont val="Meiryo UI"/>
        <family val="3"/>
        <charset val="128"/>
      </rPr>
      <t xml:space="preserve">(特)・汚泥(有害) </t>
    </r>
    <r>
      <rPr>
        <sz val="9"/>
        <rFont val="Meiryo UI"/>
        <family val="3"/>
        <charset val="128"/>
      </rPr>
      <t>Hazardous sludge</t>
    </r>
    <rPh sb="4" eb="6">
      <t>オデイ</t>
    </rPh>
    <rPh sb="7" eb="9">
      <t>ユウガイ</t>
    </rPh>
    <phoneticPr fontId="51"/>
  </si>
  <si>
    <t xml:space="preserve">https://www.smm.co.jp/sustainability/data/pdf/Water_Accounting_Data_2026_JP.pdf </t>
    <phoneticPr fontId="24"/>
  </si>
  <si>
    <t>https://www.smm.co.jp/en/sustainability/data/pdf/Water_Accounting_Data_2026_EN.pdf</t>
    <phoneticPr fontId="24"/>
  </si>
  <si>
    <t>We identify and assess high-water stress areas using the WWF Water Risk Filter. As a result, none of our business sites are located in areas of high-water stress.</t>
    <phoneticPr fontId="24"/>
  </si>
  <si>
    <t>We identify and assess high-water stress areas using the WWF Water Risk Filter. As a result, none of our business sites are located in areas of high-water stress.</t>
    <phoneticPr fontId="10"/>
  </si>
  <si>
    <t>環境データ Environmental Data</t>
  </si>
  <si>
    <t xml:space="preserve">2025年度末までに
開発した土地
Total land disturbed by the end of FY2025 </t>
    <rPh sb="4" eb="6">
      <t>ネンド</t>
    </rPh>
    <rPh sb="6" eb="7">
      <t>マツ</t>
    </rPh>
    <rPh sb="11" eb="13">
      <t>カイハツ</t>
    </rPh>
    <rPh sb="15" eb="17">
      <t>トチ</t>
    </rPh>
    <phoneticPr fontId="10"/>
  </si>
  <si>
    <t>E-1</t>
    <phoneticPr fontId="10"/>
  </si>
  <si>
    <t>GHG排出量(スコープ3) GHG Emissions (Scope 3)</t>
    <rPh sb="3" eb="6">
      <t>ハイシュツリョウ</t>
    </rPh>
    <phoneticPr fontId="10"/>
  </si>
  <si>
    <t>GHG排出量(スコープ1・2) GHG Emissions (Scope 1 and 2)</t>
    <rPh sb="3" eb="6">
      <t>ハイシュツリョウ</t>
    </rPh>
    <phoneticPr fontId="10"/>
  </si>
  <si>
    <t>E-2</t>
    <phoneticPr fontId="10"/>
  </si>
  <si>
    <t>E-3</t>
    <phoneticPr fontId="10"/>
  </si>
  <si>
    <t>事業活動による環境負荷(マテリアルフロー)2025年度 Environmental Impact of Business Activities (Material Flow) FY2025</t>
    <phoneticPr fontId="10"/>
  </si>
  <si>
    <t>事業活動における化学物質の排出量と移動量 Release and Transfer of Chemical Substances in Business Activities</t>
    <phoneticPr fontId="10"/>
  </si>
  <si>
    <t>地球環境保全 Conservation and Restoration of Nature</t>
    <phoneticPr fontId="10"/>
  </si>
  <si>
    <t>種別および処理方法別の廃棄物(2025年度) Waste by Type and Treatment Method (FY2025)</t>
    <phoneticPr fontId="10"/>
  </si>
  <si>
    <t>産業廃棄物排出量の種類別割合(2025年度) Breakdown of Industrial Waste by Type of Waste (FY2025)</t>
    <phoneticPr fontId="10"/>
  </si>
  <si>
    <t>廃プラスチックの排出量 Emissions of Waste Plastic</t>
    <phoneticPr fontId="10"/>
  </si>
  <si>
    <t>設備投資における環境保全関連投資 Environmental Preservation-Related Investments in Capital Expenditures</t>
    <phoneticPr fontId="24"/>
  </si>
  <si>
    <t>設備投資における環境保全関連投資 Environmental Preservation-Related Investments in Capital Expenditures</t>
    <phoneticPr fontId="10"/>
  </si>
  <si>
    <t>E-5</t>
    <phoneticPr fontId="10"/>
  </si>
  <si>
    <t>E-4</t>
    <phoneticPr fontId="10"/>
  </si>
  <si>
    <t>緑化面積 Rehabilitated Area</t>
    <phoneticPr fontId="10"/>
  </si>
  <si>
    <t>E-6</t>
    <phoneticPr fontId="10"/>
  </si>
  <si>
    <t>産業廃棄物などの最終処分量 Final Disposal Amount of Industrial and Mining Waste in Japan</t>
    <phoneticPr fontId="10"/>
  </si>
  <si>
    <t>事業活動における原材料およびエネルギー投入量 Raw Material and Energy Inputs in Business Activities</t>
    <rPh sb="0" eb="4">
      <t>ジギョウカツドウ</t>
    </rPh>
    <rPh sb="8" eb="11">
      <t>ゲンザイリョウ</t>
    </rPh>
    <rPh sb="19" eb="22">
      <t>トウニュウリョウ</t>
    </rPh>
    <phoneticPr fontId="10"/>
  </si>
  <si>
    <t>非鉄金属の安定供給とサーキュラーエコノミーへの貢献 Ensuring a Stable Supply of Non-Ferrous Metals and Contributing to a Circular Economy</t>
    <phoneticPr fontId="10"/>
  </si>
  <si>
    <t>カーボンニュートラル社会への貢献 Contributing to the Realization of a Carbon-Neutral Society</t>
    <phoneticPr fontId="10"/>
  </si>
  <si>
    <t>Percentage of Recycled Materials</t>
    <phoneticPr fontId="10"/>
  </si>
  <si>
    <t>リサイクル原料由来の比率 Percentage of Recycled Materials</t>
    <rPh sb="5" eb="7">
      <t>ゲンリョウ</t>
    </rPh>
    <rPh sb="7" eb="9">
      <t>ユライ</t>
    </rPh>
    <rPh sb="10" eb="12">
      <t>ヒリツ</t>
    </rPh>
    <phoneticPr fontId="10"/>
  </si>
  <si>
    <r>
      <rPr>
        <b/>
        <sz val="9"/>
        <color theme="1"/>
        <rFont val="Meiryo UI"/>
        <family val="3"/>
        <charset val="128"/>
      </rPr>
      <t>本社ビルテナント</t>
    </r>
    <r>
      <rPr>
        <sz val="9"/>
        <color theme="1"/>
        <rFont val="Meiryo UI"/>
        <family val="3"/>
        <charset val="128"/>
      </rPr>
      <t xml:space="preserve">
Tenants in the Head Office building</t>
    </r>
    <rPh sb="0" eb="2">
      <t>ホンシャ</t>
    </rPh>
    <phoneticPr fontId="10"/>
  </si>
  <si>
    <t>For emissions intensity,we use the latest version of the Inventory Database for Environmental Analysis (IDEA) available in the relevant fiscal year, provided by the National Institute of Advanced Industrial Science and Technology (AIST) (Excluding cases where the emission intensity in note 1 is calculated based on primary data.).</t>
    <phoneticPr fontId="10"/>
  </si>
  <si>
    <r>
      <rPr>
        <b/>
        <sz val="9"/>
        <rFont val="Meiryo UI"/>
        <family val="3"/>
        <charset val="128"/>
      </rPr>
      <t>電池用原料</t>
    </r>
    <r>
      <rPr>
        <sz val="9"/>
        <rFont val="Meiryo UI"/>
        <family val="3"/>
        <charset val="128"/>
      </rPr>
      <t xml:space="preserve"> Raw materials for batteries</t>
    </r>
    <phoneticPr fontId="10"/>
  </si>
  <si>
    <r>
      <rPr>
        <b/>
        <sz val="9"/>
        <color theme="1"/>
        <rFont val="Meiryo UI"/>
        <family val="3"/>
        <charset val="128"/>
      </rPr>
      <t>原料</t>
    </r>
    <r>
      <rPr>
        <sz val="9"/>
        <color theme="1"/>
        <rFont val="Meiryo UI"/>
        <family val="3"/>
        <charset val="128"/>
      </rPr>
      <t xml:space="preserve"> Raw materials</t>
    </r>
    <rPh sb="0" eb="2">
      <t>ゲンリョウ</t>
    </rPh>
    <phoneticPr fontId="10"/>
  </si>
  <si>
    <r>
      <rPr>
        <b/>
        <sz val="9"/>
        <rFont val="Meiryo UI"/>
        <family val="3"/>
        <charset val="128"/>
      </rPr>
      <t>表流水(河川)</t>
    </r>
    <r>
      <rPr>
        <sz val="9"/>
        <rFont val="Meiryo UI"/>
        <family val="3"/>
        <charset val="128"/>
      </rPr>
      <t xml:space="preserve">
Surface water (rivers)</t>
    </r>
    <rPh sb="0" eb="1">
      <t>ヒョウ</t>
    </rPh>
    <rPh sb="1" eb="3">
      <t>リュウスイ</t>
    </rPh>
    <rPh sb="4" eb="6">
      <t>カセン</t>
    </rPh>
    <phoneticPr fontId="9"/>
  </si>
  <si>
    <r>
      <rPr>
        <b/>
        <sz val="9"/>
        <rFont val="Meiryo UI"/>
        <family val="3"/>
        <charset val="128"/>
      </rPr>
      <t xml:space="preserve">雨水 </t>
    </r>
    <r>
      <rPr>
        <sz val="9"/>
        <rFont val="Meiryo UI"/>
        <family val="3"/>
        <charset val="128"/>
      </rPr>
      <t>Rainwater</t>
    </r>
    <rPh sb="0" eb="2">
      <t>ウスイ</t>
    </rPh>
    <phoneticPr fontId="9"/>
  </si>
  <si>
    <r>
      <rPr>
        <b/>
        <sz val="9"/>
        <rFont val="Meiryo UI"/>
        <family val="3"/>
        <charset val="128"/>
      </rPr>
      <t xml:space="preserve">地下水 </t>
    </r>
    <r>
      <rPr>
        <sz val="9"/>
        <rFont val="Meiryo UI"/>
        <family val="3"/>
        <charset val="128"/>
      </rPr>
      <t>Groundwater</t>
    </r>
    <rPh sb="0" eb="3">
      <t>チカスイ</t>
    </rPh>
    <phoneticPr fontId="9"/>
  </si>
  <si>
    <r>
      <rPr>
        <b/>
        <sz val="9"/>
        <rFont val="Meiryo UI"/>
        <family val="3"/>
        <charset val="128"/>
      </rPr>
      <t xml:space="preserve">排出量(合計) </t>
    </r>
    <r>
      <rPr>
        <sz val="9"/>
        <rFont val="Meiryo UI"/>
        <family val="3"/>
        <charset val="128"/>
      </rPr>
      <t>Release (Total)</t>
    </r>
    <rPh sb="0" eb="3">
      <t>ハイシュツリョウ</t>
    </rPh>
    <rPh sb="4" eb="6">
      <t>ゴウケイ</t>
    </rPh>
    <phoneticPr fontId="10"/>
  </si>
  <si>
    <r>
      <rPr>
        <b/>
        <sz val="9"/>
        <rFont val="Meiryo UI"/>
        <family val="3"/>
        <charset val="128"/>
      </rPr>
      <t>ばいじん</t>
    </r>
    <r>
      <rPr>
        <sz val="9"/>
        <rFont val="Meiryo UI"/>
        <family val="3"/>
        <charset val="128"/>
      </rPr>
      <t xml:space="preserve"> Soot and dust</t>
    </r>
    <phoneticPr fontId="24"/>
  </si>
  <si>
    <r>
      <t>COD</t>
    </r>
    <r>
      <rPr>
        <vertAlign val="superscript"/>
        <sz val="9"/>
        <rFont val="Meiryo UI"/>
        <family val="3"/>
        <charset val="128"/>
      </rPr>
      <t>※3</t>
    </r>
    <phoneticPr fontId="10"/>
  </si>
  <si>
    <r>
      <t>BOD</t>
    </r>
    <r>
      <rPr>
        <vertAlign val="superscript"/>
        <sz val="9"/>
        <rFont val="Meiryo UI"/>
        <family val="3"/>
        <charset val="128"/>
      </rPr>
      <t>※4</t>
    </r>
    <phoneticPr fontId="10"/>
  </si>
  <si>
    <r>
      <rPr>
        <b/>
        <sz val="9"/>
        <rFont val="Meiryo UI"/>
        <family val="3"/>
        <charset val="128"/>
      </rPr>
      <t>自社内埋立</t>
    </r>
    <r>
      <rPr>
        <sz val="9"/>
        <rFont val="Meiryo UI"/>
        <family val="3"/>
        <charset val="128"/>
      </rPr>
      <t xml:space="preserve"> Landfill (SMM premises)</t>
    </r>
    <rPh sb="0" eb="4">
      <t>ジシャナイウ</t>
    </rPh>
    <rPh sb="4" eb="5">
      <t>タ</t>
    </rPh>
    <phoneticPr fontId="10"/>
  </si>
  <si>
    <r>
      <rPr>
        <b/>
        <sz val="9"/>
        <rFont val="Meiryo UI"/>
        <family val="3"/>
        <charset val="128"/>
      </rPr>
      <t>土壌</t>
    </r>
    <r>
      <rPr>
        <sz val="9"/>
        <rFont val="Meiryo UI"/>
        <family val="3"/>
        <charset val="128"/>
      </rPr>
      <t xml:space="preserve"> Soil</t>
    </r>
    <rPh sb="0" eb="2">
      <t>ドジョウ</t>
    </rPh>
    <phoneticPr fontId="10"/>
  </si>
  <si>
    <r>
      <rPr>
        <b/>
        <sz val="9"/>
        <rFont val="Meiryo UI"/>
        <family val="3"/>
        <charset val="128"/>
      </rPr>
      <t>水域</t>
    </r>
    <r>
      <rPr>
        <sz val="9"/>
        <rFont val="Meiryo UI"/>
        <family val="3"/>
        <charset val="128"/>
      </rPr>
      <t xml:space="preserve"> Water</t>
    </r>
    <rPh sb="0" eb="2">
      <t>スイイキ</t>
    </rPh>
    <phoneticPr fontId="10"/>
  </si>
  <si>
    <r>
      <rPr>
        <b/>
        <sz val="9"/>
        <rFont val="Meiryo UI"/>
        <family val="3"/>
        <charset val="128"/>
      </rPr>
      <t>大気</t>
    </r>
    <r>
      <rPr>
        <sz val="9"/>
        <rFont val="Meiryo UI"/>
        <family val="3"/>
        <charset val="128"/>
      </rPr>
      <t xml:space="preserve"> Atmosphere</t>
    </r>
    <rPh sb="0" eb="2">
      <t>タイキ</t>
    </rPh>
    <phoneticPr fontId="10"/>
  </si>
  <si>
    <t>Amount and percentage of recycled materials used in SMM group's business activities. Specifically, copper scrap, secondary zinc, precious metals and other secondary materials, electric arc furnace dust, and sludge and dust.</t>
    <phoneticPr fontId="10"/>
  </si>
  <si>
    <t>Amount and percentage of products from recycled materials in SMM group's business activities. Specifically, electrolytic copper, gold, silver, chromite, and crude zinc oxide.</t>
    <phoneticPr fontId="10"/>
  </si>
  <si>
    <t>※3 COD：海域への排出水を対象とし、河川に排出するもので閉鎖海域へ流出するものを含む</t>
    <phoneticPr fontId="24"/>
  </si>
  <si>
    <t>COD: Measured for discharge into seas, including discharge into rivers flowing into enclosed seas.</t>
    <phoneticPr fontId="24"/>
  </si>
  <si>
    <t>※4 BOD：河川への排出水を対象とし、閉鎖海域へ流入するものを除く</t>
    <rPh sb="7" eb="9">
      <t>カセン</t>
    </rPh>
    <rPh sb="11" eb="13">
      <t>ハイシュツ</t>
    </rPh>
    <rPh sb="13" eb="14">
      <t>スイ</t>
    </rPh>
    <rPh sb="15" eb="17">
      <t>タイショウ</t>
    </rPh>
    <rPh sb="20" eb="22">
      <t>ヘイサ</t>
    </rPh>
    <rPh sb="22" eb="24">
      <t>カイイキ</t>
    </rPh>
    <rPh sb="25" eb="27">
      <t>リュウニュウ</t>
    </rPh>
    <rPh sb="32" eb="33">
      <t>ノゾ</t>
    </rPh>
    <phoneticPr fontId="10"/>
  </si>
  <si>
    <t>BOD: Measured for discharge into rivers, excluding discharge flowing into enclosed seas.</t>
    <phoneticPr fontId="24"/>
  </si>
  <si>
    <t>As a general rule, this is based on the definitions set forth in the laws and regulations of the countries where the waste-generating facilities are located.
In Japan, based on the "Act on Waste Management and Public Cleaning", we define this as follows:
The volume of industrial waste classified as "Specially Controlled Industrial Waste" and industrial waste disposed of at "Controlled Final Disposal Sites" (excluding, waste that should normally be disposed of at "Stabilization Final Disposal Sites" [five stabilization categories] but must be transported to "Controlled Final Disposal Sites" because the "Stabilization Final Disposal Sites" are located in remote areas).</t>
    <phoneticPr fontId="24"/>
  </si>
  <si>
    <r>
      <rPr>
        <b/>
        <sz val="9"/>
        <rFont val="Meiryo UI"/>
        <family val="3"/>
        <charset val="128"/>
      </rPr>
      <t xml:space="preserve">太陽光発電・バイナリー発電 </t>
    </r>
    <r>
      <rPr>
        <sz val="9"/>
        <rFont val="Meiryo UI"/>
        <family val="3"/>
        <charset val="128"/>
      </rPr>
      <t xml:space="preserve">
Solar power generation, binary power generation</t>
    </r>
    <rPh sb="0" eb="5">
      <t>タイヨウコウハツデン</t>
    </rPh>
    <rPh sb="11" eb="13">
      <t>ハツデン</t>
    </rPh>
    <phoneticPr fontId="18"/>
  </si>
  <si>
    <r>
      <rPr>
        <b/>
        <sz val="9"/>
        <rFont val="Meiryo UI"/>
        <family val="3"/>
        <charset val="128"/>
      </rPr>
      <t xml:space="preserve">材料(合計) </t>
    </r>
    <r>
      <rPr>
        <sz val="9"/>
        <rFont val="Meiryo UI"/>
        <family val="3"/>
        <charset val="128"/>
      </rPr>
      <t>Materials</t>
    </r>
    <rPh sb="0" eb="2">
      <t>ザイリョウ</t>
    </rPh>
    <phoneticPr fontId="10"/>
  </si>
  <si>
    <t>Percentage of recycled materials in raw material input used in SMM group's business activities. Specifically, copper scrap, secondary zinc, precious metals and other secondary materials, electric arc furnace dust, and sludge and dust.</t>
    <phoneticPr fontId="10"/>
  </si>
  <si>
    <r>
      <rPr>
        <b/>
        <sz val="9"/>
        <rFont val="Meiryo UI"/>
        <family val="3"/>
        <charset val="128"/>
      </rPr>
      <t>スコープ1・2排出量(合計)</t>
    </r>
    <r>
      <rPr>
        <sz val="9"/>
        <rFont val="Meiryo UI"/>
        <family val="3"/>
        <charset val="128"/>
      </rPr>
      <t xml:space="preserve">
Scope 1 and 2 emissions (Total)</t>
    </r>
    <rPh sb="7" eb="10">
      <t>ハイシュツリョウ</t>
    </rPh>
    <rPh sb="11" eb="13">
      <t>ゴウケイ</t>
    </rPh>
    <phoneticPr fontId="10"/>
  </si>
  <si>
    <r>
      <rPr>
        <b/>
        <sz val="9"/>
        <rFont val="Meiryo UI"/>
        <family val="3"/>
        <charset val="128"/>
      </rPr>
      <t>スコープ3排出量(合計)</t>
    </r>
    <r>
      <rPr>
        <sz val="9"/>
        <rFont val="Meiryo UI"/>
        <family val="3"/>
        <charset val="128"/>
      </rPr>
      <t xml:space="preserve"> Scope 3 emissions (Total)</t>
    </r>
    <rPh sb="9" eb="11">
      <t>ゴウケイ</t>
    </rPh>
    <phoneticPr fontId="10"/>
  </si>
  <si>
    <r>
      <t xml:space="preserve">原材料投入量(合計) </t>
    </r>
    <r>
      <rPr>
        <sz val="9"/>
        <rFont val="Meiryo UI"/>
        <family val="3"/>
        <charset val="128"/>
      </rPr>
      <t>Raw material input (Total)</t>
    </r>
    <rPh sb="0" eb="3">
      <t>ゲンザイリョウ</t>
    </rPh>
    <rPh sb="3" eb="6">
      <t>トウニュウリョウ</t>
    </rPh>
    <rPh sb="7" eb="9">
      <t>ゴウケイ</t>
    </rPh>
    <phoneticPr fontId="10"/>
  </si>
  <si>
    <r>
      <rPr>
        <b/>
        <sz val="9"/>
        <rFont val="Meiryo UI"/>
        <family val="3"/>
        <charset val="128"/>
      </rPr>
      <t>エネルギー投入量(合計)(熱量換算)</t>
    </r>
    <r>
      <rPr>
        <sz val="9"/>
        <rFont val="Meiryo UI"/>
        <family val="3"/>
        <charset val="128"/>
      </rPr>
      <t xml:space="preserve">
Energy input (Total)(Calorific value)</t>
    </r>
    <rPh sb="5" eb="7">
      <t>トウニュウ</t>
    </rPh>
    <rPh sb="7" eb="8">
      <t>リョウ</t>
    </rPh>
    <rPh sb="13" eb="15">
      <t>ネツリョウ</t>
    </rPh>
    <rPh sb="15" eb="17">
      <t>カンサン</t>
    </rPh>
    <phoneticPr fontId="10"/>
  </si>
  <si>
    <r>
      <rPr>
        <b/>
        <sz val="9"/>
        <rFont val="Meiryo UI"/>
        <family val="3"/>
        <charset val="128"/>
      </rPr>
      <t>水道水(他の組織からの水)</t>
    </r>
    <r>
      <rPr>
        <sz val="9"/>
        <rFont val="Meiryo UI"/>
        <family val="3"/>
        <charset val="128"/>
      </rPr>
      <t xml:space="preserve">
Tap water (water from another organization)</t>
    </r>
    <rPh sb="0" eb="3">
      <t>スイドウスイ</t>
    </rPh>
    <rPh sb="4" eb="5">
      <t>タ</t>
    </rPh>
    <rPh sb="6" eb="8">
      <t>ソシキ</t>
    </rPh>
    <rPh sb="11" eb="12">
      <t>ミズ</t>
    </rPh>
    <phoneticPr fontId="9"/>
  </si>
  <si>
    <r>
      <rPr>
        <b/>
        <sz val="9"/>
        <rFont val="Meiryo UI"/>
        <family val="3"/>
        <charset val="128"/>
      </rPr>
      <t>工業用水(他の組織からの水)</t>
    </r>
    <r>
      <rPr>
        <sz val="9"/>
        <rFont val="Meiryo UI"/>
        <family val="3"/>
        <charset val="128"/>
      </rPr>
      <t xml:space="preserve">
Industrial water (water from another organization)</t>
    </r>
    <rPh sb="0" eb="2">
      <t>コウギョウ</t>
    </rPh>
    <rPh sb="2" eb="4">
      <t>ヨウスイ</t>
    </rPh>
    <rPh sb="5" eb="6">
      <t>タ</t>
    </rPh>
    <rPh sb="7" eb="9">
      <t>ソシキ</t>
    </rPh>
    <rPh sb="12" eb="13">
      <t>ミズ</t>
    </rPh>
    <phoneticPr fontId="9"/>
  </si>
  <si>
    <r>
      <rPr>
        <b/>
        <sz val="9"/>
        <rFont val="Meiryo UI"/>
        <family val="3"/>
        <charset val="128"/>
      </rPr>
      <t>大気への排出量(合計)</t>
    </r>
    <r>
      <rPr>
        <sz val="9"/>
        <rFont val="Meiryo UI"/>
        <family val="3"/>
        <charset val="128"/>
      </rPr>
      <t xml:space="preserve">
Releases into the atmosphere (Total)</t>
    </r>
    <rPh sb="0" eb="2">
      <t>タイキ</t>
    </rPh>
    <rPh sb="4" eb="6">
      <t>ハイシュツ</t>
    </rPh>
    <rPh sb="6" eb="7">
      <t>リョウ</t>
    </rPh>
    <rPh sb="8" eb="10">
      <t>ゴウケイ</t>
    </rPh>
    <phoneticPr fontId="10"/>
  </si>
  <si>
    <r>
      <rPr>
        <b/>
        <sz val="9"/>
        <rFont val="Meiryo UI"/>
        <family val="3"/>
        <charset val="128"/>
      </rPr>
      <t>水域への排出量(合計)</t>
    </r>
    <r>
      <rPr>
        <sz val="9"/>
        <rFont val="Meiryo UI"/>
        <family val="3"/>
        <charset val="128"/>
      </rPr>
      <t xml:space="preserve"> Discharge into water (Total)</t>
    </r>
    <rPh sb="0" eb="2">
      <t>スイイキ</t>
    </rPh>
    <rPh sb="4" eb="7">
      <t>ハイシュツリョウ</t>
    </rPh>
    <rPh sb="8" eb="10">
      <t>ゴウケイ</t>
    </rPh>
    <phoneticPr fontId="10"/>
  </si>
  <si>
    <r>
      <rPr>
        <b/>
        <sz val="9"/>
        <rFont val="Meiryo UI"/>
        <family val="3"/>
        <charset val="128"/>
      </rPr>
      <t>PRTR対象物質 移動量/排出量(合計)</t>
    </r>
    <r>
      <rPr>
        <sz val="9"/>
        <rFont val="Meiryo UI"/>
        <family val="3"/>
        <charset val="128"/>
      </rPr>
      <t xml:space="preserve">
Release and transfer of PRTR substances (Total)</t>
    </r>
    <rPh sb="4" eb="6">
      <t>タイショウ</t>
    </rPh>
    <rPh sb="6" eb="8">
      <t>ブッシツ</t>
    </rPh>
    <rPh sb="9" eb="11">
      <t>イドウ</t>
    </rPh>
    <rPh sb="11" eb="12">
      <t>リョウ</t>
    </rPh>
    <rPh sb="13" eb="15">
      <t>ハイシュツ</t>
    </rPh>
    <rPh sb="15" eb="16">
      <t>リョウ</t>
    </rPh>
    <rPh sb="17" eb="19">
      <t>ゴウケイ</t>
    </rPh>
    <phoneticPr fontId="10"/>
  </si>
  <si>
    <r>
      <rPr>
        <b/>
        <sz val="9"/>
        <rFont val="Meiryo UI"/>
        <family val="3"/>
        <charset val="128"/>
      </rPr>
      <t>廃プラスチック排出量(合計)</t>
    </r>
    <r>
      <rPr>
        <sz val="9"/>
        <rFont val="Meiryo UI"/>
        <family val="3"/>
        <charset val="128"/>
      </rPr>
      <t xml:space="preserve"> Emissions of waste plastic (Total)</t>
    </r>
    <rPh sb="0" eb="1">
      <t>ハイ</t>
    </rPh>
    <rPh sb="7" eb="9">
      <t>ハイシュツ</t>
    </rPh>
    <rPh sb="9" eb="10">
      <t>リョウ</t>
    </rPh>
    <phoneticPr fontId="10"/>
  </si>
  <si>
    <r>
      <rPr>
        <b/>
        <sz val="9"/>
        <rFont val="Meiryo UI"/>
        <family val="3"/>
        <charset val="128"/>
      </rPr>
      <t>　　廃プラスチック排出量(合計)</t>
    </r>
    <r>
      <rPr>
        <b/>
        <sz val="8"/>
        <rFont val="Meiryo UI"/>
        <family val="3"/>
        <charset val="128"/>
      </rPr>
      <t xml:space="preserve"> </t>
    </r>
    <r>
      <rPr>
        <sz val="8"/>
        <rFont val="Meiryo UI"/>
        <family val="3"/>
        <charset val="128"/>
      </rPr>
      <t>Emissions of waste plastic (Total)</t>
    </r>
    <rPh sb="2" eb="3">
      <t>ハイ</t>
    </rPh>
    <rPh sb="9" eb="11">
      <t>ハイシュツ</t>
    </rPh>
    <rPh sb="11" eb="12">
      <t>リョウ</t>
    </rPh>
    <phoneticPr fontId="10"/>
  </si>
  <si>
    <r>
      <rPr>
        <b/>
        <sz val="9"/>
        <rFont val="Meiryo UI"/>
        <family val="3"/>
        <charset val="128"/>
      </rPr>
      <t>環境保全関連投資額(合計)</t>
    </r>
    <r>
      <rPr>
        <sz val="9"/>
        <rFont val="Meiryo UI"/>
        <family val="3"/>
        <charset val="128"/>
      </rPr>
      <t xml:space="preserve">
Investments related to environmental preservation (Total)</t>
    </r>
    <rPh sb="0" eb="8">
      <t>カンキョウホゼンカンレントウシ</t>
    </rPh>
    <rPh sb="8" eb="9">
      <t>ガク</t>
    </rPh>
    <rPh sb="10" eb="12">
      <t>ゴウケイ</t>
    </rPh>
    <phoneticPr fontId="10"/>
  </si>
  <si>
    <r>
      <rPr>
        <b/>
        <sz val="9"/>
        <rFont val="Meiryo UI"/>
        <family val="3"/>
        <charset val="128"/>
      </rPr>
      <t xml:space="preserve">原材料投入量(合計) </t>
    </r>
    <r>
      <rPr>
        <sz val="9"/>
        <rFont val="Meiryo UI"/>
        <family val="3"/>
        <charset val="128"/>
      </rPr>
      <t>Raw material input</t>
    </r>
    <rPh sb="0" eb="3">
      <t>ゲンザイリョウ</t>
    </rPh>
    <rPh sb="3" eb="6">
      <t>トウニュウリョウ</t>
    </rPh>
    <rPh sb="7" eb="9">
      <t>ゴウケイ</t>
    </rPh>
    <phoneticPr fontId="10"/>
  </si>
  <si>
    <r>
      <rPr>
        <b/>
        <sz val="9"/>
        <rFont val="Meiryo UI"/>
        <family val="3"/>
        <charset val="128"/>
      </rPr>
      <t>リサイクル原料(合計)</t>
    </r>
    <r>
      <rPr>
        <vertAlign val="superscript"/>
        <sz val="9"/>
        <rFont val="Meiryo UI"/>
        <family val="3"/>
        <charset val="128"/>
      </rPr>
      <t>※1</t>
    </r>
    <r>
      <rPr>
        <sz val="9"/>
        <rFont val="Meiryo UI"/>
        <family val="3"/>
        <charset val="128"/>
      </rPr>
      <t xml:space="preserve"> Recycled materials</t>
    </r>
    <r>
      <rPr>
        <vertAlign val="superscript"/>
        <sz val="9"/>
        <rFont val="Meiryo UI"/>
        <family val="3"/>
        <charset val="128"/>
      </rPr>
      <t>※1</t>
    </r>
    <rPh sb="5" eb="7">
      <t>ゲンリョウ</t>
    </rPh>
    <phoneticPr fontId="10"/>
  </si>
  <si>
    <r>
      <rPr>
        <b/>
        <sz val="9"/>
        <rFont val="Meiryo UI"/>
        <family val="3"/>
        <charset val="128"/>
      </rPr>
      <t>エネルギー投入量(合計)</t>
    </r>
    <r>
      <rPr>
        <vertAlign val="superscript"/>
        <sz val="9"/>
        <rFont val="Meiryo UI"/>
        <family val="3"/>
        <charset val="128"/>
      </rPr>
      <t>※3</t>
    </r>
    <r>
      <rPr>
        <b/>
        <sz val="9"/>
        <rFont val="Meiryo UI"/>
        <family val="3"/>
        <charset val="128"/>
      </rPr>
      <t xml:space="preserve"> </t>
    </r>
    <r>
      <rPr>
        <sz val="9"/>
        <rFont val="Meiryo UI"/>
        <family val="3"/>
        <charset val="128"/>
      </rPr>
      <t>Energy input</t>
    </r>
    <r>
      <rPr>
        <vertAlign val="superscript"/>
        <sz val="9"/>
        <rFont val="Meiryo UI"/>
        <family val="3"/>
        <charset val="128"/>
      </rPr>
      <t>※3</t>
    </r>
    <rPh sb="5" eb="8">
      <t>トウニュウリョウ</t>
    </rPh>
    <phoneticPr fontId="10"/>
  </si>
  <si>
    <r>
      <rPr>
        <b/>
        <sz val="9"/>
        <rFont val="Meiryo UI"/>
        <family val="3"/>
        <charset val="128"/>
      </rPr>
      <t xml:space="preserve">再生可能エネルギー(合計) </t>
    </r>
    <r>
      <rPr>
        <sz val="9"/>
        <rFont val="Meiryo UI"/>
        <family val="3"/>
        <charset val="128"/>
      </rPr>
      <t>Renewable energy</t>
    </r>
    <rPh sb="0" eb="2">
      <t>サイセイ</t>
    </rPh>
    <rPh sb="2" eb="4">
      <t>カノウ</t>
    </rPh>
    <rPh sb="10" eb="12">
      <t>ゴウケイ</t>
    </rPh>
    <phoneticPr fontId="18"/>
  </si>
  <si>
    <r>
      <rPr>
        <b/>
        <sz val="9"/>
        <rFont val="Meiryo UI"/>
        <family val="3"/>
        <charset val="128"/>
      </rPr>
      <t>淡水取水量(合計)</t>
    </r>
    <r>
      <rPr>
        <sz val="9"/>
        <rFont val="Meiryo UI"/>
        <family val="3"/>
        <charset val="128"/>
      </rPr>
      <t xml:space="preserve"> Freshwater withdrawal</t>
    </r>
    <rPh sb="0" eb="2">
      <t>タンスイ</t>
    </rPh>
    <rPh sb="2" eb="5">
      <t>シュスイリョウ</t>
    </rPh>
    <rPh sb="6" eb="8">
      <t>ゴウケイ</t>
    </rPh>
    <phoneticPr fontId="10"/>
  </si>
  <si>
    <r>
      <rPr>
        <b/>
        <sz val="9"/>
        <rFont val="Meiryo UI"/>
        <family val="3"/>
        <charset val="128"/>
      </rPr>
      <t xml:space="preserve">海水取水量(合計) </t>
    </r>
    <r>
      <rPr>
        <sz val="9"/>
        <rFont val="Meiryo UI"/>
        <family val="3"/>
        <charset val="128"/>
      </rPr>
      <t>Seawater withdrawal</t>
    </r>
    <rPh sb="0" eb="2">
      <t>カイスイ</t>
    </rPh>
    <rPh sb="2" eb="5">
      <t>シュスイリョウ</t>
    </rPh>
    <rPh sb="6" eb="8">
      <t>ゴウケイ</t>
    </rPh>
    <phoneticPr fontId="18"/>
  </si>
  <si>
    <r>
      <rPr>
        <b/>
        <sz val="9"/>
        <rFont val="Meiryo UI"/>
        <family val="3"/>
        <charset val="128"/>
      </rPr>
      <t xml:space="preserve">大気への排出量 </t>
    </r>
    <r>
      <rPr>
        <sz val="9"/>
        <rFont val="Meiryo UI"/>
        <family val="3"/>
        <charset val="128"/>
      </rPr>
      <t>Released into the atmosphere</t>
    </r>
    <rPh sb="0" eb="2">
      <t>タイキ</t>
    </rPh>
    <rPh sb="4" eb="7">
      <t>ハイシュツリョウ</t>
    </rPh>
    <phoneticPr fontId="10"/>
  </si>
  <si>
    <r>
      <rPr>
        <b/>
        <sz val="9"/>
        <rFont val="Meiryo UI"/>
        <family val="3"/>
        <charset val="128"/>
      </rPr>
      <t xml:space="preserve">水域への排出量(合計) </t>
    </r>
    <r>
      <rPr>
        <sz val="9"/>
        <rFont val="Meiryo UI"/>
        <family val="3"/>
        <charset val="128"/>
      </rPr>
      <t>Discharge into water</t>
    </r>
    <rPh sb="0" eb="2">
      <t>スイイキ</t>
    </rPh>
    <rPh sb="4" eb="7">
      <t>ハイシュツリョウ</t>
    </rPh>
    <phoneticPr fontId="10"/>
  </si>
  <si>
    <r>
      <rPr>
        <b/>
        <sz val="9"/>
        <rFont val="Meiryo UI"/>
        <family val="3"/>
        <charset val="128"/>
      </rPr>
      <t xml:space="preserve">化学物質の排出量(合計) </t>
    </r>
    <r>
      <rPr>
        <sz val="9"/>
        <rFont val="Meiryo UI"/>
        <family val="3"/>
        <charset val="128"/>
      </rPr>
      <t>Release of chemical substances</t>
    </r>
    <r>
      <rPr>
        <vertAlign val="superscript"/>
        <sz val="9"/>
        <rFont val="Meiryo UI"/>
        <family val="3"/>
        <charset val="128"/>
      </rPr>
      <t>※7</t>
    </r>
    <rPh sb="0" eb="2">
      <t>カガク</t>
    </rPh>
    <rPh sb="2" eb="4">
      <t>ブッシツ</t>
    </rPh>
    <rPh sb="5" eb="8">
      <t>ハイシュツリョウ</t>
    </rPh>
    <phoneticPr fontId="10"/>
  </si>
  <si>
    <r>
      <rPr>
        <b/>
        <sz val="9"/>
        <rFont val="Meiryo UI"/>
        <family val="3"/>
        <charset val="128"/>
      </rPr>
      <t xml:space="preserve">排水量(合計) </t>
    </r>
    <r>
      <rPr>
        <sz val="9"/>
        <rFont val="Meiryo UI"/>
        <family val="3"/>
        <charset val="128"/>
      </rPr>
      <t>Water discharge</t>
    </r>
    <rPh sb="0" eb="2">
      <t>ハイスイ</t>
    </rPh>
    <rPh sb="2" eb="3">
      <t>リョウ</t>
    </rPh>
    <rPh sb="4" eb="6">
      <t>ゴウケイ</t>
    </rPh>
    <phoneticPr fontId="10"/>
  </si>
  <si>
    <r>
      <rPr>
        <b/>
        <sz val="9"/>
        <rFont val="Meiryo UI"/>
        <family val="3"/>
        <charset val="128"/>
      </rPr>
      <t>リサイクル由来の製品比率</t>
    </r>
    <r>
      <rPr>
        <vertAlign val="superscript"/>
        <sz val="9"/>
        <rFont val="Meiryo UI"/>
        <family val="3"/>
        <charset val="128"/>
      </rPr>
      <t xml:space="preserve">※1
</t>
    </r>
    <r>
      <rPr>
        <sz val="9"/>
        <rFont val="Meiryo UI"/>
        <family val="3"/>
        <charset val="128"/>
      </rPr>
      <t>Percentage of products from recycled materials</t>
    </r>
    <r>
      <rPr>
        <vertAlign val="superscript"/>
        <sz val="9"/>
        <rFont val="Meiryo UI"/>
        <family val="3"/>
        <charset val="128"/>
      </rPr>
      <t>※1</t>
    </r>
    <rPh sb="8" eb="10">
      <t>セイヒン</t>
    </rPh>
    <phoneticPr fontId="10"/>
  </si>
  <si>
    <t>Percentage of products from recycled materials in SMM group's business activities. Specifically, electrolytic copper, gold, silver, chromite, and crude zinc oxide.</t>
    <phoneticPr fontId="10"/>
  </si>
  <si>
    <t>※2 GHGプロトコルを参照し、「エネルギーの使用の合理化及び非化石エネルギーへの転換等に関する法律」および「地球温暖化対策の推進に関する法律」に準じて算定</t>
    <phoneticPr fontId="10"/>
  </si>
  <si>
    <t>COD: Measured for discharge into seas, including discharge into rivers flowing into enclosed seas.</t>
    <phoneticPr fontId="24"/>
  </si>
  <si>
    <t>BOD: Measured for discharge into rivers, excluding discharge flowing into enclosed seas.</t>
    <phoneticPr fontId="24"/>
  </si>
  <si>
    <t>範囲
Reporting boundary</t>
    <rPh sb="0" eb="2">
      <t>ハンイ</t>
    </rPh>
    <phoneticPr fontId="10"/>
  </si>
  <si>
    <t>開発し、緑化していない土地面積の合計(A-B)
Total land disturbed and not yet rehabilitated (A-B)</t>
    <phoneticPr fontId="10"/>
  </si>
  <si>
    <t>※1 水消費量は事業場ごとに取水量から排水量を差し引くことで推計している。また、水関連の著しいインパクトを及ぼすような水の保管はない</t>
    <rPh sb="6" eb="7">
      <t>リョウ</t>
    </rPh>
    <phoneticPr fontId="10"/>
  </si>
  <si>
    <t>※6 水消費量は事業場ごとに取水量から排水量を差し引くことで推計している。また、水関連の著しいインパクトを及ぼすような水の保管はない</t>
    <rPh sb="6" eb="7">
      <t>リョウ</t>
    </rPh>
    <phoneticPr fontId="10"/>
  </si>
  <si>
    <r>
      <rPr>
        <b/>
        <sz val="9"/>
        <rFont val="Meiryo UI"/>
        <family val="3"/>
        <charset val="128"/>
      </rPr>
      <t>取水量(合計)</t>
    </r>
    <r>
      <rPr>
        <vertAlign val="superscript"/>
        <sz val="9"/>
        <rFont val="Meiryo UI"/>
        <family val="3"/>
        <charset val="128"/>
      </rPr>
      <t>※5</t>
    </r>
    <r>
      <rPr>
        <sz val="9"/>
        <rFont val="Meiryo UI"/>
        <family val="3"/>
        <charset val="128"/>
      </rPr>
      <t xml:space="preserve"> Water withdrawal</t>
    </r>
    <r>
      <rPr>
        <vertAlign val="superscript"/>
        <sz val="9"/>
        <rFont val="Meiryo UI"/>
        <family val="3"/>
        <charset val="128"/>
      </rPr>
      <t>※5</t>
    </r>
    <rPh sb="0" eb="3">
      <t>シュスイリョウ</t>
    </rPh>
    <rPh sb="4" eb="6">
      <t>ゴウケイ</t>
    </rPh>
    <phoneticPr fontId="10"/>
  </si>
  <si>
    <r>
      <t>Σ(設備投資額×排出原単位×1.05)</t>
    </r>
    <r>
      <rPr>
        <vertAlign val="superscript"/>
        <sz val="8"/>
        <rFont val="Meiryo UI"/>
        <family val="3"/>
        <charset val="128"/>
      </rPr>
      <t>※3</t>
    </r>
    <r>
      <rPr>
        <sz val="8"/>
        <rFont val="Meiryo UI"/>
        <family val="3"/>
        <charset val="128"/>
      </rPr>
      <t>　設備投資額は建設仮勘定、中古品およびグループ内取引を含む
Σ (amount of capital expenditures x emissions intensity x 1.05)</t>
    </r>
    <r>
      <rPr>
        <vertAlign val="superscript"/>
        <sz val="8"/>
        <rFont val="Meiryo UI"/>
        <family val="3"/>
        <charset val="128"/>
      </rPr>
      <t>※3</t>
    </r>
    <r>
      <rPr>
        <sz val="8"/>
        <rFont val="Meiryo UI"/>
        <family val="3"/>
        <charset val="128"/>
      </rPr>
      <t xml:space="preserve">
Capital expenditures include construction in progress, second-hand items, and intragroup transactions.</t>
    </r>
    <phoneticPr fontId="10"/>
  </si>
  <si>
    <r>
      <rPr>
        <b/>
        <sz val="9"/>
        <rFont val="Meiryo UI"/>
        <family val="3"/>
        <charset val="128"/>
      </rPr>
      <t>リサイクル由来の原料比率</t>
    </r>
    <r>
      <rPr>
        <vertAlign val="superscript"/>
        <sz val="9"/>
        <rFont val="Meiryo UI"/>
        <family val="3"/>
        <charset val="128"/>
      </rPr>
      <t xml:space="preserve">※2 </t>
    </r>
    <r>
      <rPr>
        <sz val="9"/>
        <rFont val="Meiryo UI"/>
        <family val="3"/>
        <charset val="128"/>
      </rPr>
      <t xml:space="preserve">
Percentage of recycled materials used</t>
    </r>
    <r>
      <rPr>
        <vertAlign val="superscript"/>
        <sz val="9"/>
        <rFont val="Meiryo UI"/>
        <family val="3"/>
        <charset val="128"/>
      </rPr>
      <t>※2</t>
    </r>
    <phoneticPr fontId="10"/>
  </si>
  <si>
    <t>2025年度末までに
緑化した面積(Cを含む)
Total land rehabilitated by the end of FY2025 (including C)</t>
    <rPh sb="4" eb="6">
      <t>ネンド</t>
    </rPh>
    <rPh sb="6" eb="7">
      <t>マツ</t>
    </rPh>
    <rPh sb="11" eb="13">
      <t>リョッカ</t>
    </rPh>
    <rPh sb="15" eb="17">
      <t>メンセキ</t>
    </rPh>
    <rPh sb="20" eb="21">
      <t>フク</t>
    </rPh>
    <phoneticPr fontId="10"/>
  </si>
  <si>
    <t>事業活動における水資源投入量と排水量、水消費量 Water Resource Input, Water Discharge, and Water Consumption in Business Activities</t>
    <phoneticPr fontId="10"/>
  </si>
  <si>
    <r>
      <rPr>
        <b/>
        <sz val="9"/>
        <rFont val="Meiryo UI"/>
        <family val="3"/>
        <charset val="128"/>
      </rPr>
      <t>鉱業廃棄物</t>
    </r>
    <r>
      <rPr>
        <vertAlign val="superscript"/>
        <sz val="9"/>
        <rFont val="Meiryo UI"/>
        <family val="3"/>
        <charset val="128"/>
      </rPr>
      <t>※2</t>
    </r>
    <r>
      <rPr>
        <vertAlign val="superscript"/>
        <sz val="10"/>
        <rFont val="Meiryo UI"/>
        <family val="3"/>
        <charset val="128"/>
      </rPr>
      <t xml:space="preserve"> </t>
    </r>
    <r>
      <rPr>
        <sz val="9"/>
        <rFont val="Meiryo UI"/>
        <family val="3"/>
        <charset val="128"/>
      </rPr>
      <t>Mining waste</t>
    </r>
    <r>
      <rPr>
        <vertAlign val="superscript"/>
        <sz val="9"/>
        <rFont val="Meiryo UI"/>
        <family val="3"/>
        <charset val="128"/>
      </rPr>
      <t>※2</t>
    </r>
    <rPh sb="0" eb="5">
      <t>コウギョウハイキブツ</t>
    </rPh>
    <phoneticPr fontId="10"/>
  </si>
  <si>
    <t>目次 Contents</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</si>
</sst>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Red]\-#,##0.0"/>
    <numFmt numFmtId="178" formatCode="0.0"/>
    <numFmt numFmtId="179" formatCode="#,##0_);[Red]\(#,##0\)"/>
    <numFmt numFmtId="180" formatCode="0.0_);[Red]\(0.0\)"/>
    <numFmt numFmtId="181" formatCode="#,##0_ ;[Red]\-#,##0\ "/>
    <numFmt numFmtId="182" formatCode="#,##0_ "/>
    <numFmt numFmtId="183" formatCode="#,##0.0"/>
  </numFmts>
  <fonts count="8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rgb="FF9C0006"/>
      <name val="Yu Gothic"/>
      <family val="2"/>
      <charset val="128"/>
      <scheme val="minor"/>
    </font>
    <font>
      <sz val="6"/>
      <name val="Yu Gothic"/>
      <family val="3"/>
      <charset val="128"/>
      <scheme val="minor"/>
    </font>
    <font>
      <sz val="11"/>
      <color theme="1"/>
      <name val="Meiryo UI"/>
      <family val="3"/>
      <charset val="128"/>
    </font>
    <font>
      <sz val="9"/>
      <color theme="1"/>
      <name val="Meiryo UI"/>
      <family val="3"/>
      <charset val="128"/>
    </font>
    <font>
      <sz val="10"/>
      <name val="Meiryo UI"/>
      <family val="3"/>
      <charset val="128"/>
    </font>
    <font>
      <sz val="8"/>
      <color theme="1"/>
      <name val="Meiryo UI"/>
      <family val="3"/>
      <charset val="128"/>
    </font>
    <font>
      <b/>
      <sz val="9"/>
      <color theme="1"/>
      <name val="Meiryo UI"/>
      <family val="3"/>
      <charset val="128"/>
    </font>
    <font>
      <sz val="9"/>
      <name val="Meiryo UI"/>
      <family val="3"/>
      <charset val="128"/>
    </font>
    <font>
      <sz val="11"/>
      <name val="ＭＳ Ｐゴシック"/>
      <family val="3"/>
      <charset val="128"/>
    </font>
    <font>
      <sz val="6"/>
      <name val="ＭＳ Ｐゴシック"/>
      <family val="3"/>
      <charset val="128"/>
    </font>
    <font>
      <b/>
      <sz val="9"/>
      <name val="Meiryo UI"/>
      <family val="3"/>
      <charset val="128"/>
    </font>
    <font>
      <sz val="6"/>
      <name val="Meiryo UI"/>
      <family val="3"/>
      <charset val="128"/>
    </font>
    <font>
      <b/>
      <sz val="9"/>
      <color theme="9" tint="-0.249977111117893"/>
      <name val="Meiryo UI"/>
      <family val="3"/>
      <charset val="128"/>
    </font>
    <font>
      <sz val="9"/>
      <color theme="9" tint="-0.249977111117893"/>
      <name val="Meiryo UI"/>
      <family val="3"/>
      <charset val="128"/>
    </font>
    <font>
      <sz val="8"/>
      <name val="Meiryo UI"/>
      <family val="3"/>
      <charset val="128"/>
    </font>
    <font>
      <sz val="11"/>
      <color rgb="FF006100"/>
      <name val="Yu Gothic"/>
      <family val="2"/>
      <charset val="128"/>
      <scheme val="minor"/>
    </font>
    <font>
      <b/>
      <sz val="11"/>
      <color theme="9" tint="-0.249977111117893"/>
      <name val="Meiryo UI"/>
      <family val="3"/>
      <charset val="128"/>
    </font>
    <font>
      <sz val="11"/>
      <name val="Meiryo UI"/>
      <family val="3"/>
      <charset val="128"/>
    </font>
    <font>
      <b/>
      <sz val="11"/>
      <name val="Meiryo UI"/>
      <family val="3"/>
      <charset val="128"/>
    </font>
    <font>
      <u/>
      <sz val="11"/>
      <color theme="10"/>
      <name val="Yu Gothic"/>
      <family val="2"/>
      <scheme val="minor"/>
    </font>
    <font>
      <b/>
      <sz val="9"/>
      <color rgb="FFFF0000"/>
      <name val="Meiryo UI"/>
      <family val="3"/>
      <charset val="128"/>
    </font>
    <font>
      <b/>
      <sz val="11"/>
      <color rgb="FFFF0000"/>
      <name val="Meiryo UI"/>
      <family val="3"/>
      <charset val="128"/>
    </font>
    <font>
      <sz val="11"/>
      <name val="Segoe UI Symbol"/>
      <family val="2"/>
    </font>
    <font>
      <vertAlign val="superscript"/>
      <sz val="9"/>
      <name val="Meiryo UI"/>
      <family val="3"/>
      <charset val="128"/>
    </font>
    <font>
      <vertAlign val="superscript"/>
      <sz val="10"/>
      <name val="Meiryo UI"/>
      <family val="3"/>
      <charset val="128"/>
    </font>
    <font>
      <b/>
      <sz val="24"/>
      <name val="Meiryo UI"/>
      <family val="3"/>
      <charset val="128"/>
    </font>
    <font>
      <b/>
      <vertAlign val="superscript"/>
      <sz val="9"/>
      <name val="Meiryo UI"/>
      <family val="3"/>
      <charset val="128"/>
    </font>
    <font>
      <sz val="9"/>
      <name val="Yu Gothic"/>
      <family val="2"/>
      <scheme val="minor"/>
    </font>
    <font>
      <b/>
      <sz val="14"/>
      <name val="Meiryo UI"/>
      <family val="3"/>
      <charset val="128"/>
    </font>
    <font>
      <b/>
      <sz val="8"/>
      <name val="Meiryo UI"/>
      <family val="3"/>
      <charset val="128"/>
    </font>
    <font>
      <sz val="8"/>
      <color theme="8"/>
      <name val="Meiryo UI"/>
      <family val="3"/>
      <charset val="128"/>
    </font>
    <font>
      <u/>
      <sz val="8"/>
      <color theme="8"/>
      <name val="Meiryo UI"/>
      <family val="3"/>
      <charset val="128"/>
    </font>
    <font>
      <u/>
      <sz val="9"/>
      <color theme="10"/>
      <name val="Yu Gothic"/>
      <family val="2"/>
      <scheme val="minor"/>
    </font>
    <font>
      <u/>
      <sz val="9"/>
      <color theme="8"/>
      <name val="Meiryo UI"/>
      <family val="3"/>
      <charset val="128"/>
    </font>
    <font>
      <b/>
      <sz val="10"/>
      <color theme="9" tint="-0.249977111117893"/>
      <name val="Meiryo UI"/>
      <family val="3"/>
      <charset val="128"/>
    </font>
    <font>
      <b/>
      <sz val="11"/>
      <color theme="9" tint="-0.499984740745262"/>
      <name val="Meiryo UI"/>
      <family val="3"/>
      <charset val="128"/>
    </font>
    <font>
      <sz val="10"/>
      <color theme="9" tint="-0.499984740745262"/>
      <name val="Meiryo UI"/>
      <family val="3"/>
      <charset val="128"/>
    </font>
    <font>
      <sz val="9"/>
      <color theme="9" tint="-0.499984740745262"/>
      <name val="Meiryo UI"/>
      <family val="3"/>
      <charset val="128"/>
    </font>
    <font>
      <sz val="8"/>
      <color theme="1"/>
      <name val="Yu Gothic"/>
      <family val="2"/>
      <scheme val="minor"/>
    </font>
    <font>
      <sz val="11"/>
      <color theme="9" tint="-0.249977111117893"/>
      <name val="Meiryo UI"/>
      <family val="3"/>
      <charset val="128"/>
    </font>
    <font>
      <b/>
      <vertAlign val="superscript"/>
      <sz val="11"/>
      <color theme="9" tint="-0.249977111117893"/>
      <name val="Meiryo UI"/>
      <family val="3"/>
      <charset val="128"/>
    </font>
    <font>
      <sz val="7"/>
      <name val="Meiryo UI"/>
      <family val="3"/>
      <charset val="128"/>
    </font>
    <font>
      <b/>
      <sz val="11"/>
      <color rgb="FFFA7D00"/>
      <name val="Yu Gothic"/>
      <family val="2"/>
      <charset val="128"/>
      <scheme val="minor"/>
    </font>
    <font>
      <vertAlign val="subscript"/>
      <sz val="9"/>
      <name val="Meiryo UI"/>
      <family val="3"/>
      <charset val="128"/>
    </font>
    <font>
      <sz val="11"/>
      <color theme="0"/>
      <name val="Yu Gothic"/>
      <family val="2"/>
      <charset val="128"/>
      <scheme val="minor"/>
    </font>
    <font>
      <b/>
      <sz val="14"/>
      <color rgb="FFFF0000"/>
      <name val="Yu Gothic"/>
      <family val="3"/>
      <charset val="128"/>
      <scheme val="minor"/>
    </font>
    <font>
      <sz val="9"/>
      <color rgb="FFFF0000"/>
      <name val="Meiryo UI"/>
      <family val="3"/>
      <charset val="128"/>
    </font>
    <font>
      <sz val="9"/>
      <color rgb="FF000000"/>
      <name val="Meiryo UI"/>
      <family val="3"/>
      <charset val="128"/>
    </font>
    <font>
      <b/>
      <sz val="9"/>
      <color rgb="FF000000"/>
      <name val="Meiryo UI"/>
      <family val="3"/>
      <charset val="128"/>
    </font>
    <font>
      <sz val="9"/>
      <color rgb="FF3366CC"/>
      <name val="Meiryo UI"/>
      <family val="3"/>
      <charset val="128"/>
    </font>
    <font>
      <sz val="9"/>
      <color rgb="FF0070C0"/>
      <name val="Meiryo UI"/>
      <family val="3"/>
      <charset val="128"/>
    </font>
    <font>
      <vertAlign val="superscript"/>
      <sz val="9"/>
      <color theme="1"/>
      <name val="Meiryo UI"/>
      <family val="3"/>
      <charset val="128"/>
    </font>
    <font>
      <sz val="8"/>
      <color theme="4" tint="-0.249977111117893"/>
      <name val="Meiryo UI"/>
      <family val="3"/>
      <charset val="128"/>
    </font>
    <font>
      <sz val="9"/>
      <color theme="1"/>
      <name val="Yu Gothic"/>
      <family val="2"/>
      <scheme val="minor"/>
    </font>
    <font>
      <b/>
      <sz val="11"/>
      <color theme="1"/>
      <name val="Meiryo UI"/>
      <family val="3"/>
      <charset val="128"/>
    </font>
    <font>
      <vertAlign val="superscript"/>
      <sz val="8"/>
      <color theme="1"/>
      <name val="Meiryo UI"/>
      <family val="3"/>
      <charset val="128"/>
    </font>
    <font>
      <vertAlign val="subscript"/>
      <sz val="9"/>
      <color theme="1"/>
      <name val="Meiryo UI"/>
      <family val="3"/>
      <charset val="128"/>
    </font>
    <font>
      <sz val="9"/>
      <name val="Meiryo UI"/>
      <family val="2"/>
      <charset val="128"/>
    </font>
    <font>
      <sz val="11"/>
      <name val="Yu Gothic"/>
      <family val="2"/>
      <scheme val="minor"/>
    </font>
    <font>
      <b/>
      <i/>
      <sz val="9"/>
      <name val="Meiryo UI"/>
      <family val="3"/>
      <charset val="128"/>
    </font>
    <font>
      <sz val="6"/>
      <color rgb="FFFF0000"/>
      <name val="Meiryo UI"/>
      <family val="3"/>
      <charset val="128"/>
    </font>
    <font>
      <b/>
      <sz val="8"/>
      <color theme="1"/>
      <name val="Meiryo UI"/>
      <family val="3"/>
      <charset val="128"/>
    </font>
    <font>
      <sz val="10"/>
      <color theme="1"/>
      <name val="Meiryo UI"/>
      <family val="3"/>
      <charset val="128"/>
    </font>
    <font>
      <sz val="8"/>
      <name val="Yu Gothic"/>
      <family val="2"/>
      <scheme val="minor"/>
    </font>
    <font>
      <b/>
      <vertAlign val="subscript"/>
      <sz val="9"/>
      <name val="Meiryo UI"/>
      <family val="3"/>
      <charset val="128"/>
    </font>
    <font>
      <b/>
      <sz val="9"/>
      <color rgb="FF3366CC"/>
      <name val="Meiryo UI"/>
      <family val="3"/>
      <charset val="128"/>
    </font>
    <font>
      <u/>
      <sz val="8"/>
      <color theme="10"/>
      <name val="Meiryo UI"/>
      <family val="3"/>
      <charset val="128"/>
    </font>
    <font>
      <sz val="8"/>
      <color theme="9" tint="-0.499984740745262"/>
      <name val="Meiryo UI"/>
      <family val="3"/>
      <charset val="128"/>
    </font>
    <font>
      <sz val="8"/>
      <color theme="9" tint="-0.249977111117893"/>
      <name val="Meiryo UI"/>
      <family val="3"/>
      <charset val="128"/>
    </font>
    <font>
      <vertAlign val="superscript"/>
      <sz val="8"/>
      <name val="Meiryo UI"/>
      <family val="3"/>
      <charset val="128"/>
    </font>
    <font>
      <b/>
      <sz val="8"/>
      <color rgb="FF467886"/>
      <name val="Meiryo UI"/>
      <family val="3"/>
      <charset val="128"/>
    </font>
    <font>
      <b/>
      <u/>
      <sz val="8"/>
      <color rgb="FF467886"/>
      <name val="Meiryo UI"/>
      <family val="3"/>
      <charset val="128"/>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7"/>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39997558519241921"/>
        <bgColor indexed="64"/>
      </patternFill>
    </fill>
  </fills>
  <borders count="26">
    <border>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bottom style="thick">
        <color theme="9" tint="-0.24994659260841701"/>
      </bottom>
      <diagonal/>
    </border>
    <border>
      <left style="thin">
        <color indexed="64"/>
      </left>
      <right/>
      <top style="thin">
        <color auto="1"/>
      </top>
      <bottom style="hair">
        <color auto="1"/>
      </bottom>
      <diagonal/>
    </border>
    <border>
      <left/>
      <right style="thin">
        <color indexed="64"/>
      </right>
      <top/>
      <bottom style="hair">
        <color auto="1"/>
      </bottom>
      <diagonal/>
    </border>
    <border>
      <left/>
      <right style="thin">
        <color indexed="64"/>
      </right>
      <top style="hair">
        <color auto="1"/>
      </top>
      <bottom style="hair">
        <color auto="1"/>
      </bottom>
      <diagonal/>
    </border>
    <border>
      <left/>
      <right/>
      <top style="thin">
        <color indexed="64"/>
      </top>
      <bottom/>
      <diagonal/>
    </border>
    <border>
      <left/>
      <right/>
      <top/>
      <bottom style="thin">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s>
  <cellStyleXfs count="34">
    <xf numFmtId="0" fontId="0"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7" fillId="0" borderId="0"/>
    <xf numFmtId="0" fontId="7" fillId="0" borderId="0">
      <alignment vertical="center"/>
    </xf>
    <xf numFmtId="38" fontId="17" fillId="0" borderId="0" applyFont="0" applyFill="0" applyBorder="0" applyAlignment="0" applyProtection="0"/>
    <xf numFmtId="0" fontId="7" fillId="0" borderId="0">
      <alignment vertical="center"/>
    </xf>
    <xf numFmtId="0" fontId="17" fillId="0" borderId="0"/>
    <xf numFmtId="38" fontId="6" fillId="0" borderId="0" applyFont="0" applyFill="0" applyBorder="0" applyAlignment="0" applyProtection="0">
      <alignment vertical="center"/>
    </xf>
    <xf numFmtId="0" fontId="28" fillId="0" borderId="0" applyNumberFormat="0" applyFill="0" applyBorder="0" applyAlignment="0" applyProtection="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3" fillId="6" borderId="0" applyNumberFormat="0" applyBorder="0" applyAlignment="0" applyProtection="0">
      <alignment vertical="center"/>
    </xf>
    <xf numFmtId="0" fontId="3" fillId="0" borderId="0">
      <alignment vertical="center"/>
    </xf>
    <xf numFmtId="0" fontId="8" fillId="0" borderId="0"/>
    <xf numFmtId="9"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88">
    <xf numFmtId="0" fontId="0" fillId="0" borderId="0" xfId="0"/>
    <xf numFmtId="0" fontId="16" fillId="0" borderId="0" xfId="0" applyFont="1" applyAlignment="1">
      <alignment vertical="center"/>
    </xf>
    <xf numFmtId="0" fontId="16" fillId="0" borderId="8" xfId="0" applyFont="1" applyBorder="1" applyAlignment="1">
      <alignment horizontal="center" vertical="center"/>
    </xf>
    <xf numFmtId="0" fontId="16" fillId="0" borderId="10" xfId="0" applyFont="1" applyBorder="1" applyAlignment="1">
      <alignment horizontal="center" vertical="center"/>
    </xf>
    <xf numFmtId="0" fontId="16" fillId="2" borderId="6" xfId="0" applyFont="1" applyFill="1" applyBorder="1" applyAlignment="1">
      <alignment horizontal="center" vertical="center"/>
    </xf>
    <xf numFmtId="38" fontId="16" fillId="2" borderId="6" xfId="1" applyFont="1" applyFill="1" applyBorder="1" applyAlignment="1">
      <alignment horizontal="right" vertical="center"/>
    </xf>
    <xf numFmtId="38" fontId="16" fillId="5" borderId="6" xfId="1" applyFont="1" applyFill="1" applyBorder="1" applyAlignment="1">
      <alignment horizontal="right" vertical="center"/>
    </xf>
    <xf numFmtId="3" fontId="16" fillId="2" borderId="6" xfId="0" applyNumberFormat="1" applyFont="1" applyFill="1" applyBorder="1" applyAlignment="1">
      <alignment horizontal="righ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38" fontId="16" fillId="0" borderId="6" xfId="1" applyFont="1" applyBorder="1" applyAlignment="1">
      <alignment vertical="center"/>
    </xf>
    <xf numFmtId="38" fontId="16" fillId="0" borderId="6" xfId="1" applyFont="1" applyFill="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9" fillId="0" borderId="0" xfId="0" applyFont="1" applyAlignment="1">
      <alignment vertical="center"/>
    </xf>
    <xf numFmtId="0" fontId="31" fillId="0" borderId="0" xfId="0" applyFont="1" applyAlignment="1">
      <alignment vertical="center"/>
    </xf>
    <xf numFmtId="0" fontId="16" fillId="2" borderId="6" xfId="0" applyFont="1" applyFill="1" applyBorder="1" applyAlignment="1">
      <alignment vertical="center"/>
    </xf>
    <xf numFmtId="38" fontId="16" fillId="2" borderId="6" xfId="1" applyFont="1" applyFill="1" applyBorder="1" applyAlignment="1">
      <alignment vertical="center"/>
    </xf>
    <xf numFmtId="177" fontId="16" fillId="0" borderId="6" xfId="1" applyNumberFormat="1" applyFont="1" applyBorder="1" applyAlignment="1">
      <alignment vertical="center"/>
    </xf>
    <xf numFmtId="177" fontId="16" fillId="0" borderId="6" xfId="1" applyNumberFormat="1" applyFont="1" applyFill="1" applyBorder="1" applyAlignment="1">
      <alignment vertical="center"/>
    </xf>
    <xf numFmtId="0" fontId="16" fillId="0" borderId="6" xfId="0" applyFont="1" applyBorder="1" applyAlignment="1">
      <alignment vertical="center" wrapText="1"/>
    </xf>
    <xf numFmtId="0" fontId="19" fillId="0" borderId="4" xfId="0" applyFont="1" applyBorder="1" applyAlignment="1">
      <alignment vertical="center"/>
    </xf>
    <xf numFmtId="0" fontId="16" fillId="0" borderId="5" xfId="0" applyFont="1" applyBorder="1" applyAlignment="1">
      <alignment horizontal="center" vertical="center"/>
    </xf>
    <xf numFmtId="0" fontId="16" fillId="0" borderId="3" xfId="0" applyFont="1" applyBorder="1" applyAlignment="1">
      <alignment horizontal="center" vertical="center"/>
    </xf>
    <xf numFmtId="0" fontId="19" fillId="2" borderId="4" xfId="0" applyFont="1" applyFill="1" applyBorder="1" applyAlignment="1">
      <alignment vertical="center"/>
    </xf>
    <xf numFmtId="0" fontId="16" fillId="2" borderId="5" xfId="0" applyFont="1" applyFill="1" applyBorder="1" applyAlignment="1">
      <alignment horizontal="center" vertical="center"/>
    </xf>
    <xf numFmtId="0" fontId="19" fillId="0" borderId="3" xfId="0" applyFont="1" applyBorder="1" applyAlignment="1">
      <alignment horizontal="center" vertical="center"/>
    </xf>
    <xf numFmtId="0" fontId="16" fillId="2" borderId="6" xfId="0" applyFont="1" applyFill="1" applyBorder="1" applyAlignment="1">
      <alignment horizontal="center" vertical="center" wrapText="1"/>
    </xf>
    <xf numFmtId="0" fontId="13" fillId="0" borderId="0" xfId="0" applyFont="1" applyAlignment="1">
      <alignment vertical="center"/>
    </xf>
    <xf numFmtId="0" fontId="19" fillId="4" borderId="6" xfId="0" applyFont="1" applyFill="1" applyBorder="1" applyAlignment="1">
      <alignment horizontal="center" vertical="center"/>
    </xf>
    <xf numFmtId="178" fontId="16" fillId="0" borderId="6" xfId="0" applyNumberFormat="1" applyFont="1" applyBorder="1" applyAlignment="1">
      <alignment vertical="center"/>
    </xf>
    <xf numFmtId="176" fontId="16" fillId="0" borderId="0" xfId="2" applyNumberFormat="1" applyFont="1" applyAlignment="1">
      <alignment vertical="center"/>
    </xf>
    <xf numFmtId="0" fontId="16" fillId="0" borderId="0" xfId="0" applyFont="1" applyAlignment="1">
      <alignment horizontal="center" vertical="center"/>
    </xf>
    <xf numFmtId="0" fontId="16" fillId="2" borderId="1" xfId="0" applyFont="1" applyFill="1" applyBorder="1" applyAlignment="1">
      <alignment vertical="center"/>
    </xf>
    <xf numFmtId="0" fontId="16" fillId="4" borderId="6" xfId="0" applyFont="1" applyFill="1" applyBorder="1" applyAlignment="1">
      <alignment vertical="center"/>
    </xf>
    <xf numFmtId="0" fontId="16" fillId="2" borderId="4" xfId="0" applyFont="1" applyFill="1" applyBorder="1" applyAlignment="1">
      <alignment vertical="center"/>
    </xf>
    <xf numFmtId="0" fontId="16" fillId="2" borderId="5" xfId="0" applyFont="1" applyFill="1" applyBorder="1" applyAlignment="1">
      <alignment vertical="center"/>
    </xf>
    <xf numFmtId="0" fontId="16" fillId="0" borderId="0" xfId="0" applyFont="1" applyAlignment="1">
      <alignment horizontal="left" vertical="center"/>
    </xf>
    <xf numFmtId="0" fontId="16" fillId="0" borderId="8" xfId="0" applyFont="1" applyBorder="1" applyAlignment="1">
      <alignment horizontal="left" vertical="center"/>
    </xf>
    <xf numFmtId="0" fontId="16" fillId="0" borderId="3" xfId="0" applyFont="1" applyBorder="1" applyAlignment="1">
      <alignment horizontal="left" vertical="center"/>
    </xf>
    <xf numFmtId="38" fontId="16" fillId="0" borderId="6" xfId="1" applyFont="1" applyFill="1" applyBorder="1" applyAlignment="1">
      <alignment horizontal="right" vertical="center"/>
    </xf>
    <xf numFmtId="180" fontId="16" fillId="0" borderId="6" xfId="1" applyNumberFormat="1" applyFont="1" applyFill="1" applyBorder="1" applyAlignment="1">
      <alignment horizontal="right" vertical="center"/>
    </xf>
    <xf numFmtId="0" fontId="37" fillId="0" borderId="0" xfId="7" applyFont="1" applyAlignment="1">
      <alignment vertical="center"/>
    </xf>
    <xf numFmtId="0" fontId="26" fillId="0" borderId="0" xfId="7" applyFont="1" applyAlignment="1">
      <alignment vertical="center" wrapText="1"/>
    </xf>
    <xf numFmtId="0" fontId="34" fillId="0" borderId="0" xfId="0" applyFont="1" applyAlignment="1">
      <alignment vertical="center"/>
    </xf>
    <xf numFmtId="0" fontId="27" fillId="0" borderId="0" xfId="0" applyFont="1" applyAlignment="1">
      <alignment vertical="center"/>
    </xf>
    <xf numFmtId="0" fontId="26" fillId="0" borderId="0" xfId="0" applyFont="1" applyAlignment="1">
      <alignment vertical="center"/>
    </xf>
    <xf numFmtId="0" fontId="19" fillId="0" borderId="0" xfId="0" applyFont="1" applyAlignment="1">
      <alignment horizontal="right" vertical="center"/>
    </xf>
    <xf numFmtId="0" fontId="29" fillId="0" borderId="0" xfId="0" applyFont="1" applyAlignment="1">
      <alignment vertical="center"/>
    </xf>
    <xf numFmtId="0" fontId="39" fillId="0" borderId="0" xfId="0" applyFont="1" applyAlignment="1">
      <alignment vertical="center"/>
    </xf>
    <xf numFmtId="0" fontId="23" fillId="0" borderId="0" xfId="0" applyFont="1" applyAlignment="1">
      <alignment vertical="center"/>
    </xf>
    <xf numFmtId="0" fontId="43" fillId="0" borderId="0" xfId="0" applyFont="1" applyAlignment="1">
      <alignment vertical="center"/>
    </xf>
    <xf numFmtId="0" fontId="22" fillId="0" borderId="0" xfId="0" applyFont="1" applyAlignment="1">
      <alignment vertical="center"/>
    </xf>
    <xf numFmtId="0" fontId="21" fillId="0" borderId="0" xfId="0" applyFont="1" applyAlignment="1">
      <alignment horizontal="center" vertical="center"/>
    </xf>
    <xf numFmtId="0" fontId="19" fillId="4" borderId="6" xfId="0" applyFont="1" applyFill="1" applyBorder="1" applyAlignment="1">
      <alignment horizontal="center" vertical="center" wrapText="1"/>
    </xf>
    <xf numFmtId="0" fontId="16" fillId="2" borderId="11" xfId="0" applyFont="1" applyFill="1" applyBorder="1" applyAlignment="1">
      <alignment horizontal="center" vertical="center"/>
    </xf>
    <xf numFmtId="0" fontId="25" fillId="0" borderId="0" xfId="0" applyFont="1" applyAlignment="1">
      <alignment vertical="center" wrapText="1"/>
    </xf>
    <xf numFmtId="0" fontId="30" fillId="0" borderId="0" xfId="0" applyFont="1" applyAlignment="1">
      <alignment vertical="center"/>
    </xf>
    <xf numFmtId="0" fontId="21" fillId="0" borderId="0" xfId="0" applyFont="1" applyAlignment="1">
      <alignment vertical="center" wrapText="1"/>
    </xf>
    <xf numFmtId="0" fontId="12" fillId="0" borderId="6" xfId="0" applyFont="1" applyBorder="1" applyAlignment="1">
      <alignment horizontal="center" vertical="center"/>
    </xf>
    <xf numFmtId="0" fontId="27" fillId="0" borderId="18" xfId="0" applyFont="1" applyBorder="1" applyAlignment="1">
      <alignment vertical="center"/>
    </xf>
    <xf numFmtId="0" fontId="13" fillId="0" borderId="18" xfId="0" applyFont="1" applyBorder="1" applyAlignment="1">
      <alignment vertical="center"/>
    </xf>
    <xf numFmtId="0" fontId="16" fillId="0" borderId="18" xfId="0" applyFont="1" applyBorder="1" applyAlignment="1">
      <alignment vertical="center"/>
    </xf>
    <xf numFmtId="0" fontId="45" fillId="0" borderId="0" xfId="0" applyFont="1" applyAlignment="1">
      <alignment vertical="center"/>
    </xf>
    <xf numFmtId="0" fontId="46" fillId="0" borderId="0" xfId="0" applyFont="1" applyAlignment="1">
      <alignment vertical="center"/>
    </xf>
    <xf numFmtId="0" fontId="44" fillId="0" borderId="0" xfId="0" applyFont="1" applyAlignment="1">
      <alignment horizontal="left" vertical="center"/>
    </xf>
    <xf numFmtId="0" fontId="20" fillId="0" borderId="0" xfId="0" applyFont="1" applyAlignment="1">
      <alignment vertical="center"/>
    </xf>
    <xf numFmtId="0" fontId="48"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wrapText="1"/>
    </xf>
    <xf numFmtId="0" fontId="19" fillId="2" borderId="11" xfId="0" applyFont="1" applyFill="1" applyBorder="1" applyAlignment="1">
      <alignment horizontal="center" vertical="center"/>
    </xf>
    <xf numFmtId="0" fontId="12" fillId="0" borderId="11" xfId="0" applyFont="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vertical="center"/>
    </xf>
    <xf numFmtId="0" fontId="19" fillId="0" borderId="0" xfId="0" applyFont="1" applyAlignment="1">
      <alignment horizontal="center" vertical="center"/>
    </xf>
    <xf numFmtId="0" fontId="16" fillId="0" borderId="0" xfId="0" applyFont="1" applyAlignment="1">
      <alignment horizontal="right" vertical="center"/>
    </xf>
    <xf numFmtId="0" fontId="16" fillId="3" borderId="0" xfId="0" applyFont="1" applyFill="1" applyAlignment="1">
      <alignment vertical="center"/>
    </xf>
    <xf numFmtId="0" fontId="16" fillId="0" borderId="0" xfId="0" applyFont="1" applyAlignment="1">
      <alignment vertical="center" wrapText="1"/>
    </xf>
    <xf numFmtId="0" fontId="28" fillId="0" borderId="0" xfId="9" applyFill="1" applyAlignment="1">
      <alignment horizontal="left" vertical="center" wrapText="1"/>
    </xf>
    <xf numFmtId="0" fontId="16" fillId="0" borderId="0" xfId="0" applyFont="1" applyAlignment="1">
      <alignment horizontal="left" vertical="center" wrapText="1"/>
    </xf>
    <xf numFmtId="38" fontId="16" fillId="0" borderId="0" xfId="1" applyFont="1" applyFill="1" applyBorder="1" applyAlignment="1">
      <alignment vertical="center"/>
    </xf>
    <xf numFmtId="0" fontId="25" fillId="0" borderId="0" xfId="3" applyFont="1" applyAlignment="1">
      <alignment vertical="center"/>
    </xf>
    <xf numFmtId="0" fontId="27" fillId="0" borderId="0" xfId="3" applyFont="1" applyAlignment="1">
      <alignment vertical="center"/>
    </xf>
    <xf numFmtId="0" fontId="19" fillId="0" borderId="0" xfId="0" applyFont="1"/>
    <xf numFmtId="177" fontId="16" fillId="3" borderId="6" xfId="1" applyNumberFormat="1" applyFont="1" applyFill="1" applyBorder="1" applyAlignment="1">
      <alignment vertical="center"/>
    </xf>
    <xf numFmtId="0" fontId="16" fillId="0" borderId="9" xfId="0" applyFont="1" applyBorder="1" applyAlignment="1">
      <alignment vertical="center" wrapText="1"/>
    </xf>
    <xf numFmtId="0" fontId="16" fillId="0" borderId="10" xfId="0" applyFont="1" applyBorder="1" applyAlignment="1">
      <alignment vertical="center" wrapText="1"/>
    </xf>
    <xf numFmtId="177" fontId="16" fillId="3" borderId="6" xfId="1" applyNumberFormat="1" applyFont="1" applyFill="1" applyBorder="1" applyAlignment="1">
      <alignmen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25" fillId="0" borderId="0" xfId="7" applyFont="1" applyAlignment="1">
      <alignment vertical="center"/>
    </xf>
    <xf numFmtId="0" fontId="19" fillId="4" borderId="6" xfId="7" applyFont="1" applyFill="1" applyBorder="1" applyAlignment="1">
      <alignment horizontal="left" vertical="center" wrapText="1"/>
    </xf>
    <xf numFmtId="0" fontId="25" fillId="0" borderId="0" xfId="0" applyFont="1"/>
    <xf numFmtId="0" fontId="16" fillId="4" borderId="6" xfId="0" applyFont="1" applyFill="1" applyBorder="1" applyAlignment="1">
      <alignment horizontal="center" vertical="center"/>
    </xf>
    <xf numFmtId="0" fontId="19" fillId="4" borderId="4" xfId="0" applyFont="1" applyFill="1" applyBorder="1" applyAlignment="1">
      <alignment vertical="center"/>
    </xf>
    <xf numFmtId="0" fontId="16" fillId="0" borderId="4" xfId="0" applyFont="1" applyBorder="1" applyAlignment="1">
      <alignment vertical="center"/>
    </xf>
    <xf numFmtId="0" fontId="19" fillId="4" borderId="5" xfId="0" applyFont="1" applyFill="1" applyBorder="1" applyAlignment="1">
      <alignment horizontal="center" vertical="center" wrapText="1"/>
    </xf>
    <xf numFmtId="0" fontId="12" fillId="2" borderId="4" xfId="0" applyFont="1" applyFill="1" applyBorder="1"/>
    <xf numFmtId="0" fontId="13" fillId="2" borderId="5" xfId="0" applyFont="1" applyFill="1" applyBorder="1" applyAlignment="1">
      <alignment vertical="center"/>
    </xf>
    <xf numFmtId="177" fontId="12" fillId="2" borderId="13" xfId="1" applyNumberFormat="1" applyFont="1" applyFill="1" applyBorder="1" applyAlignment="1"/>
    <xf numFmtId="0" fontId="16" fillId="2" borderId="0" xfId="0" applyFont="1" applyFill="1" applyAlignment="1">
      <alignment horizontal="center" vertical="center" wrapText="1"/>
    </xf>
    <xf numFmtId="0" fontId="16" fillId="0" borderId="5" xfId="0" applyFont="1" applyBorder="1" applyAlignment="1">
      <alignment vertical="center"/>
    </xf>
    <xf numFmtId="0" fontId="56" fillId="0" borderId="0" xfId="0" applyFont="1" applyAlignment="1">
      <alignment horizontal="left" vertical="center" wrapText="1"/>
    </xf>
    <xf numFmtId="0" fontId="57" fillId="0" borderId="0" xfId="0" applyFont="1" applyAlignment="1">
      <alignment horizontal="right" vertical="center"/>
    </xf>
    <xf numFmtId="0" fontId="12" fillId="0" borderId="0" xfId="0" applyFont="1" applyAlignment="1">
      <alignment horizontal="center" vertical="center"/>
    </xf>
    <xf numFmtId="0" fontId="16" fillId="0" borderId="1" xfId="0" applyFont="1" applyBorder="1" applyAlignment="1">
      <alignment vertical="center"/>
    </xf>
    <xf numFmtId="0" fontId="58" fillId="0" borderId="0" xfId="0" applyFont="1" applyAlignment="1">
      <alignment horizontal="left" vertical="center" wrapText="1"/>
    </xf>
    <xf numFmtId="0" fontId="16" fillId="0" borderId="18" xfId="0" applyFont="1" applyBorder="1" applyAlignment="1">
      <alignment horizontal="center" vertical="center"/>
    </xf>
    <xf numFmtId="0" fontId="58" fillId="0" borderId="0" xfId="0" applyFont="1" applyAlignment="1">
      <alignment horizontal="center" vertical="center" wrapText="1"/>
    </xf>
    <xf numFmtId="0" fontId="11" fillId="0" borderId="0" xfId="0" applyFont="1" applyAlignment="1">
      <alignment horizontal="center" vertical="center"/>
    </xf>
    <xf numFmtId="0" fontId="59" fillId="0" borderId="0" xfId="0" applyFont="1" applyAlignment="1">
      <alignment vertical="center"/>
    </xf>
    <xf numFmtId="38" fontId="16" fillId="0" borderId="0" xfId="1" applyFont="1" applyAlignment="1">
      <alignment vertical="center"/>
    </xf>
    <xf numFmtId="0" fontId="16" fillId="4" borderId="4" xfId="0" applyFont="1" applyFill="1" applyBorder="1" applyAlignment="1">
      <alignment vertical="center"/>
    </xf>
    <xf numFmtId="0" fontId="16" fillId="4" borderId="1" xfId="0" applyFont="1" applyFill="1" applyBorder="1" applyAlignment="1">
      <alignment horizontal="center" vertical="center"/>
    </xf>
    <xf numFmtId="38" fontId="16" fillId="4" borderId="1" xfId="0" applyNumberFormat="1" applyFont="1" applyFill="1" applyBorder="1" applyAlignment="1">
      <alignment vertical="center"/>
    </xf>
    <xf numFmtId="0" fontId="14" fillId="0" borderId="0" xfId="0" applyFont="1" applyAlignment="1">
      <alignment vertical="center"/>
    </xf>
    <xf numFmtId="0" fontId="14" fillId="0" borderId="0" xfId="0" applyFont="1" applyAlignment="1">
      <alignment vertical="center" wrapText="1"/>
    </xf>
    <xf numFmtId="38" fontId="12" fillId="2" borderId="16" xfId="1" applyFont="1" applyFill="1" applyBorder="1" applyAlignment="1">
      <alignment vertical="center"/>
    </xf>
    <xf numFmtId="0" fontId="12" fillId="0" borderId="11" xfId="0" applyFont="1" applyBorder="1" applyAlignment="1">
      <alignment horizontal="center" vertical="center"/>
    </xf>
    <xf numFmtId="0" fontId="12" fillId="0" borderId="16" xfId="0" applyFont="1" applyBorder="1" applyAlignment="1">
      <alignment vertical="center" wrapText="1"/>
    </xf>
    <xf numFmtId="38" fontId="12" fillId="0" borderId="11" xfId="1" applyFont="1" applyFill="1" applyBorder="1" applyAlignment="1">
      <alignment horizontal="center" vertical="center"/>
    </xf>
    <xf numFmtId="0" fontId="12" fillId="0" borderId="6" xfId="0" applyFont="1" applyBorder="1" applyAlignment="1">
      <alignment vertical="center" wrapText="1"/>
    </xf>
    <xf numFmtId="177" fontId="12" fillId="0" borderId="12" xfId="1" applyNumberFormat="1" applyFont="1" applyFill="1" applyBorder="1" applyAlignment="1">
      <alignment horizontal="center" vertical="center"/>
    </xf>
    <xf numFmtId="177" fontId="16" fillId="0" borderId="12" xfId="1" applyNumberFormat="1" applyFont="1" applyFill="1" applyBorder="1" applyAlignment="1">
      <alignment horizontal="center" vertical="center"/>
    </xf>
    <xf numFmtId="177" fontId="16" fillId="0" borderId="13" xfId="1" applyNumberFormat="1" applyFont="1" applyFill="1" applyBorder="1" applyAlignment="1">
      <alignment horizontal="center" vertical="center"/>
    </xf>
    <xf numFmtId="0" fontId="23" fillId="0" borderId="5" xfId="0" applyFont="1" applyBorder="1" applyAlignment="1">
      <alignment horizontal="center" vertical="center"/>
    </xf>
    <xf numFmtId="0" fontId="12" fillId="2" borderId="6" xfId="0" applyFont="1" applyFill="1" applyBorder="1" applyAlignment="1">
      <alignment horizontal="center" vertical="center"/>
    </xf>
    <xf numFmtId="38" fontId="16" fillId="2" borderId="6" xfId="0" applyNumberFormat="1" applyFont="1" applyFill="1" applyBorder="1" applyAlignment="1">
      <alignment vertical="center"/>
    </xf>
    <xf numFmtId="38" fontId="16" fillId="2" borderId="1" xfId="1" applyFont="1" applyFill="1" applyBorder="1" applyAlignment="1">
      <alignment vertical="center"/>
    </xf>
    <xf numFmtId="0" fontId="20" fillId="2" borderId="6" xfId="0" applyFont="1" applyFill="1" applyBorder="1" applyAlignment="1">
      <alignment horizontal="center" vertical="center"/>
    </xf>
    <xf numFmtId="0" fontId="12" fillId="0" borderId="6" xfId="0" applyFont="1" applyBorder="1" applyAlignment="1">
      <alignment horizontal="center" vertical="center" wrapText="1"/>
    </xf>
    <xf numFmtId="38" fontId="12" fillId="0" borderId="12" xfId="1" applyFont="1" applyFill="1" applyBorder="1" applyAlignment="1" applyProtection="1">
      <alignment horizontal="center" vertical="center"/>
    </xf>
    <xf numFmtId="38" fontId="16" fillId="0" borderId="6" xfId="1" applyFont="1" applyFill="1" applyBorder="1" applyAlignment="1" applyProtection="1">
      <alignment vertical="center"/>
    </xf>
    <xf numFmtId="177" fontId="16" fillId="0" borderId="12" xfId="1" applyNumberFormat="1" applyFont="1" applyFill="1" applyBorder="1" applyAlignment="1" applyProtection="1">
      <alignment horizontal="center" vertical="center"/>
    </xf>
    <xf numFmtId="177" fontId="16" fillId="0" borderId="6" xfId="1" applyNumberFormat="1" applyFont="1" applyFill="1" applyBorder="1" applyAlignment="1" applyProtection="1">
      <alignment vertical="center"/>
    </xf>
    <xf numFmtId="177" fontId="12" fillId="0" borderId="6" xfId="1" applyNumberFormat="1" applyFont="1" applyFill="1" applyBorder="1" applyAlignment="1" applyProtection="1">
      <alignment vertical="center"/>
    </xf>
    <xf numFmtId="0" fontId="16" fillId="0" borderId="0" xfId="0" applyFont="1" applyAlignment="1" applyProtection="1">
      <alignment vertical="center"/>
      <protection locked="0"/>
    </xf>
    <xf numFmtId="0" fontId="12" fillId="0" borderId="0" xfId="0" applyFont="1" applyAlignment="1" applyProtection="1">
      <alignment vertical="center"/>
      <protection locked="0"/>
    </xf>
    <xf numFmtId="0" fontId="23" fillId="3" borderId="0" xfId="0" applyFont="1" applyFill="1" applyAlignment="1" applyProtection="1">
      <alignment vertical="center"/>
      <protection locked="0"/>
    </xf>
    <xf numFmtId="0" fontId="16" fillId="3" borderId="0" xfId="0" applyFont="1" applyFill="1" applyAlignment="1" applyProtection="1">
      <alignment vertical="center"/>
      <protection locked="0"/>
    </xf>
    <xf numFmtId="38" fontId="16" fillId="3" borderId="6" xfId="1" applyFont="1" applyFill="1" applyBorder="1" applyAlignment="1" applyProtection="1">
      <alignment vertical="center"/>
      <protection locked="0"/>
    </xf>
    <xf numFmtId="38" fontId="16" fillId="3" borderId="6" xfId="1" applyFont="1" applyFill="1" applyBorder="1" applyAlignment="1">
      <alignment vertical="center"/>
    </xf>
    <xf numFmtId="0" fontId="13" fillId="3" borderId="0" xfId="0" applyFont="1" applyFill="1" applyAlignment="1" applyProtection="1">
      <alignment vertical="center"/>
      <protection locked="0"/>
    </xf>
    <xf numFmtId="177" fontId="16" fillId="3" borderId="6" xfId="1" applyNumberFormat="1" applyFont="1" applyFill="1" applyBorder="1" applyAlignment="1" applyProtection="1">
      <alignment vertical="center"/>
      <protection locked="0"/>
    </xf>
    <xf numFmtId="178" fontId="16" fillId="3" borderId="6" xfId="0" applyNumberFormat="1" applyFont="1" applyFill="1" applyBorder="1" applyAlignment="1" applyProtection="1">
      <alignment vertical="center"/>
      <protection locked="0"/>
    </xf>
    <xf numFmtId="178" fontId="16" fillId="3" borderId="6" xfId="0" applyNumberFormat="1" applyFont="1" applyFill="1" applyBorder="1" applyAlignment="1" applyProtection="1">
      <alignment vertical="center" wrapText="1"/>
      <protection locked="0"/>
    </xf>
    <xf numFmtId="177" fontId="16" fillId="3" borderId="6" xfId="1" applyNumberFormat="1" applyFont="1" applyFill="1" applyBorder="1" applyAlignment="1" applyProtection="1">
      <alignment vertical="center" wrapText="1"/>
      <protection locked="0"/>
    </xf>
    <xf numFmtId="1" fontId="16" fillId="3" borderId="6" xfId="0" applyNumberFormat="1" applyFont="1" applyFill="1" applyBorder="1" applyAlignment="1" applyProtection="1">
      <alignment vertical="center"/>
      <protection locked="0"/>
    </xf>
    <xf numFmtId="0" fontId="23" fillId="3" borderId="0" xfId="0" applyFont="1" applyFill="1" applyAlignment="1" applyProtection="1">
      <alignment horizontal="left" vertical="center"/>
      <protection locked="0"/>
    </xf>
    <xf numFmtId="0" fontId="23" fillId="3" borderId="0" xfId="0" applyFont="1" applyFill="1" applyAlignment="1" applyProtection="1">
      <alignment horizontal="left" vertical="center" wrapText="1"/>
      <protection locked="0"/>
    </xf>
    <xf numFmtId="177" fontId="12" fillId="3" borderId="13" xfId="1" applyNumberFormat="1" applyFont="1" applyFill="1" applyBorder="1" applyAlignment="1" applyProtection="1">
      <protection locked="0"/>
    </xf>
    <xf numFmtId="177" fontId="12" fillId="3" borderId="6" xfId="1" applyNumberFormat="1" applyFont="1" applyFill="1" applyBorder="1" applyAlignment="1" applyProtection="1">
      <protection locked="0"/>
    </xf>
    <xf numFmtId="38" fontId="16" fillId="3" borderId="6" xfId="0" applyNumberFormat="1" applyFont="1" applyFill="1" applyBorder="1" applyAlignment="1" applyProtection="1">
      <alignment vertical="center"/>
      <protection locked="0"/>
    </xf>
    <xf numFmtId="0" fontId="12" fillId="3" borderId="0" xfId="0" applyFont="1" applyFill="1" applyAlignment="1" applyProtection="1">
      <alignment vertical="center"/>
      <protection locked="0"/>
    </xf>
    <xf numFmtId="0" fontId="19" fillId="3" borderId="0" xfId="7" applyFont="1" applyFill="1" applyAlignment="1">
      <alignment horizontal="right" vertical="center"/>
    </xf>
    <xf numFmtId="0" fontId="47" fillId="3" borderId="0" xfId="0" applyFont="1" applyFill="1" applyAlignment="1" applyProtection="1">
      <alignment vertical="center" wrapText="1"/>
      <protection locked="0"/>
    </xf>
    <xf numFmtId="0" fontId="23" fillId="0" borderId="0" xfId="0" applyFont="1" applyAlignment="1" applyProtection="1">
      <alignment vertical="center"/>
      <protection locked="0"/>
    </xf>
    <xf numFmtId="38" fontId="12" fillId="0" borderId="6" xfId="1" applyFont="1" applyFill="1" applyBorder="1" applyAlignment="1" applyProtection="1">
      <alignment vertical="center"/>
      <protection locked="0"/>
    </xf>
    <xf numFmtId="177" fontId="12" fillId="0" borderId="6" xfId="1" applyNumberFormat="1" applyFont="1" applyFill="1" applyBorder="1" applyAlignment="1" applyProtection="1">
      <alignment vertical="center"/>
      <protection locked="0"/>
    </xf>
    <xf numFmtId="0" fontId="12" fillId="0" borderId="0" xfId="0" applyFont="1" applyAlignment="1">
      <alignment vertical="center" wrapText="1"/>
    </xf>
    <xf numFmtId="177" fontId="16" fillId="0" borderId="0" xfId="1" applyNumberFormat="1" applyFont="1" applyFill="1" applyBorder="1" applyAlignment="1">
      <alignment horizontal="center" vertical="center"/>
    </xf>
    <xf numFmtId="177" fontId="12" fillId="0" borderId="0" xfId="1" applyNumberFormat="1" applyFont="1" applyFill="1" applyBorder="1" applyAlignment="1">
      <alignment horizontal="center" vertical="center"/>
    </xf>
    <xf numFmtId="0" fontId="14" fillId="0" borderId="0" xfId="0" applyFont="1" applyAlignment="1">
      <alignment horizontal="left" vertical="center"/>
    </xf>
    <xf numFmtId="38" fontId="16" fillId="0" borderId="6" xfId="1" applyFont="1" applyFill="1" applyBorder="1" applyAlignment="1" applyProtection="1">
      <alignment vertical="center"/>
      <protection locked="0"/>
    </xf>
    <xf numFmtId="38" fontId="16" fillId="0" borderId="6" xfId="1" applyFont="1" applyFill="1" applyBorder="1" applyAlignment="1" applyProtection="1">
      <alignment horizontal="right" vertical="center"/>
      <protection locked="0"/>
    </xf>
    <xf numFmtId="180" fontId="16" fillId="0" borderId="6" xfId="1" applyNumberFormat="1" applyFont="1" applyFill="1" applyBorder="1" applyAlignment="1" applyProtection="1">
      <alignment horizontal="right" vertical="center"/>
      <protection locked="0"/>
    </xf>
    <xf numFmtId="2" fontId="16" fillId="0" borderId="0" xfId="0" applyNumberFormat="1" applyFont="1" applyAlignment="1" applyProtection="1">
      <alignment horizontal="right" vertical="center" wrapText="1"/>
      <protection locked="0"/>
    </xf>
    <xf numFmtId="0" fontId="16" fillId="0" borderId="1" xfId="0" applyFont="1" applyBorder="1" applyAlignment="1">
      <alignment horizontal="center" vertical="center"/>
    </xf>
    <xf numFmtId="38" fontId="16" fillId="0" borderId="6" xfId="14" applyNumberFormat="1" applyFont="1" applyFill="1" applyBorder="1" applyAlignment="1" applyProtection="1">
      <alignment vertical="center"/>
      <protection locked="0"/>
    </xf>
    <xf numFmtId="182" fontId="16" fillId="0" borderId="6" xfId="14" applyNumberFormat="1" applyFont="1" applyFill="1" applyBorder="1" applyAlignment="1" applyProtection="1">
      <alignment vertical="center"/>
      <protection locked="0"/>
    </xf>
    <xf numFmtId="38" fontId="16" fillId="0" borderId="23" xfId="0" applyNumberFormat="1" applyFont="1" applyBorder="1" applyAlignment="1">
      <alignment vertical="center"/>
    </xf>
    <xf numFmtId="2" fontId="16" fillId="0" borderId="0" xfId="0" applyNumberFormat="1" applyFont="1" applyAlignment="1" applyProtection="1">
      <alignment vertical="center"/>
      <protection locked="0"/>
    </xf>
    <xf numFmtId="38" fontId="16" fillId="0" borderId="0" xfId="1" applyFont="1" applyFill="1" applyBorder="1" applyAlignment="1" applyProtection="1">
      <alignment vertical="center"/>
      <protection locked="0"/>
    </xf>
    <xf numFmtId="0" fontId="20" fillId="0" borderId="0" xfId="0" applyFont="1" applyAlignment="1">
      <alignment horizontal="center" vertical="center"/>
    </xf>
    <xf numFmtId="0" fontId="19" fillId="4" borderId="6" xfId="7" applyFont="1" applyFill="1" applyBorder="1" applyAlignment="1">
      <alignment horizontal="center" vertical="center" wrapText="1"/>
    </xf>
    <xf numFmtId="0" fontId="26" fillId="0" borderId="0" xfId="18" applyFont="1">
      <alignment vertical="center"/>
    </xf>
    <xf numFmtId="0" fontId="26" fillId="0" borderId="0" xfId="19" applyFont="1">
      <alignment vertical="center"/>
    </xf>
    <xf numFmtId="0" fontId="16" fillId="0" borderId="0" xfId="19" applyFont="1">
      <alignment vertical="center"/>
    </xf>
    <xf numFmtId="0" fontId="26" fillId="0" borderId="0" xfId="7" applyFont="1" applyAlignment="1">
      <alignment vertical="center"/>
    </xf>
    <xf numFmtId="0" fontId="25" fillId="0" borderId="0" xfId="20" applyFont="1">
      <alignment vertical="center"/>
    </xf>
    <xf numFmtId="0" fontId="26" fillId="0" borderId="0" xfId="20" applyFont="1">
      <alignment vertical="center"/>
    </xf>
    <xf numFmtId="0" fontId="19" fillId="0" borderId="18" xfId="0" applyFont="1" applyBorder="1" applyAlignment="1">
      <alignment horizontal="right" vertical="center"/>
    </xf>
    <xf numFmtId="0" fontId="16" fillId="0" borderId="6" xfId="7" applyFont="1" applyBorder="1" applyAlignment="1">
      <alignment vertical="center" wrapText="1"/>
    </xf>
    <xf numFmtId="1" fontId="16" fillId="0" borderId="6" xfId="7" applyNumberFormat="1" applyFont="1" applyBorder="1" applyAlignment="1">
      <alignment horizontal="right" vertical="center" wrapText="1"/>
    </xf>
    <xf numFmtId="1" fontId="16" fillId="0" borderId="6" xfId="7" applyNumberFormat="1" applyFont="1" applyBorder="1" applyAlignment="1" applyProtection="1">
      <alignment horizontal="right" vertical="center" wrapText="1"/>
      <protection locked="0"/>
    </xf>
    <xf numFmtId="0" fontId="16" fillId="0" borderId="6" xfId="7" applyFont="1" applyBorder="1" applyAlignment="1" applyProtection="1">
      <alignment horizontal="right" vertical="center" wrapText="1"/>
      <protection locked="0"/>
    </xf>
    <xf numFmtId="0" fontId="16" fillId="0" borderId="6" xfId="0" applyFont="1" applyBorder="1" applyAlignment="1">
      <alignment horizontal="right" vertical="center" wrapText="1"/>
    </xf>
    <xf numFmtId="0" fontId="16" fillId="7" borderId="1" xfId="0" applyFont="1" applyFill="1" applyBorder="1" applyAlignment="1">
      <alignment vertical="center"/>
    </xf>
    <xf numFmtId="0" fontId="16" fillId="7" borderId="4" xfId="0" applyFont="1" applyFill="1" applyBorder="1" applyAlignment="1">
      <alignment vertical="center" wrapText="1"/>
    </xf>
    <xf numFmtId="2" fontId="16" fillId="7" borderId="6" xfId="0" applyNumberFormat="1" applyFont="1" applyFill="1" applyBorder="1" applyAlignment="1" applyProtection="1">
      <alignment vertical="center"/>
      <protection locked="0"/>
    </xf>
    <xf numFmtId="0" fontId="16" fillId="7" borderId="5" xfId="0" applyFont="1" applyFill="1" applyBorder="1" applyAlignment="1">
      <alignment horizontal="center" vertical="center"/>
    </xf>
    <xf numFmtId="0" fontId="26" fillId="0" borderId="0" xfId="18" applyFont="1" applyAlignment="1">
      <alignment horizontal="right" vertical="center"/>
    </xf>
    <xf numFmtId="0" fontId="23" fillId="3" borderId="0" xfId="0" applyFont="1" applyFill="1" applyAlignment="1" applyProtection="1">
      <alignment horizontal="right" vertical="center"/>
      <protection locked="0"/>
    </xf>
    <xf numFmtId="0" fontId="11" fillId="0" borderId="0" xfId="0" applyFont="1" applyAlignment="1">
      <alignment horizontal="right" vertical="center"/>
    </xf>
    <xf numFmtId="38" fontId="16" fillId="0" borderId="0" xfId="0" applyNumberFormat="1" applyFont="1" applyAlignment="1">
      <alignment vertical="center"/>
    </xf>
    <xf numFmtId="0" fontId="26" fillId="0" borderId="0" xfId="18" applyFont="1" applyAlignment="1">
      <alignment vertical="center" wrapText="1"/>
    </xf>
    <xf numFmtId="0" fontId="38" fillId="0" borderId="0" xfId="0" applyFont="1" applyAlignment="1">
      <alignment vertical="center"/>
    </xf>
    <xf numFmtId="0" fontId="16" fillId="3" borderId="9" xfId="0" applyFont="1" applyFill="1" applyBorder="1" applyAlignment="1">
      <alignment horizontal="center" vertical="center"/>
    </xf>
    <xf numFmtId="0" fontId="16" fillId="0" borderId="9" xfId="0" applyFont="1" applyBorder="1" applyAlignment="1">
      <alignment horizontal="center" vertical="center"/>
    </xf>
    <xf numFmtId="0" fontId="15" fillId="0" borderId="0" xfId="0" applyFont="1"/>
    <xf numFmtId="177" fontId="16" fillId="0" borderId="6" xfId="1" applyNumberFormat="1" applyFont="1" applyFill="1" applyBorder="1" applyAlignment="1">
      <alignment horizontal="right" vertical="center"/>
    </xf>
    <xf numFmtId="1" fontId="16" fillId="0" borderId="6" xfId="0" applyNumberFormat="1" applyFont="1" applyBorder="1" applyAlignment="1">
      <alignment vertical="center"/>
    </xf>
    <xf numFmtId="1" fontId="16" fillId="0" borderId="6" xfId="1" applyNumberFormat="1" applyFont="1" applyBorder="1" applyAlignment="1">
      <alignment vertical="center"/>
    </xf>
    <xf numFmtId="1" fontId="16" fillId="3" borderId="6" xfId="1" applyNumberFormat="1" applyFont="1" applyFill="1" applyBorder="1" applyAlignment="1" applyProtection="1">
      <alignment vertical="center"/>
      <protection locked="0"/>
    </xf>
    <xf numFmtId="0" fontId="23" fillId="2" borderId="6" xfId="0" applyFont="1" applyFill="1" applyBorder="1" applyAlignment="1">
      <alignment horizontal="center" vertical="center"/>
    </xf>
    <xf numFmtId="38" fontId="16" fillId="2" borderId="6" xfId="0" applyNumberFormat="1" applyFont="1" applyFill="1" applyBorder="1" applyAlignment="1">
      <alignment horizontal="right" vertical="center"/>
    </xf>
    <xf numFmtId="0" fontId="19" fillId="8" borderId="6" xfId="0" applyFont="1" applyFill="1" applyBorder="1" applyAlignment="1">
      <alignment horizontal="center" vertical="center" wrapText="1"/>
    </xf>
    <xf numFmtId="0" fontId="16" fillId="9" borderId="6" xfId="0" applyFont="1" applyFill="1" applyBorder="1" applyAlignment="1">
      <alignment vertical="center"/>
    </xf>
    <xf numFmtId="0" fontId="20" fillId="9" borderId="6" xfId="0" applyFont="1" applyFill="1" applyBorder="1" applyAlignment="1">
      <alignment horizontal="center" vertical="center"/>
    </xf>
    <xf numFmtId="38" fontId="16" fillId="9" borderId="6" xfId="0" applyNumberFormat="1" applyFont="1" applyFill="1" applyBorder="1" applyAlignment="1">
      <alignment vertical="center"/>
    </xf>
    <xf numFmtId="38" fontId="16" fillId="7" borderId="6" xfId="1" applyFont="1" applyFill="1" applyBorder="1" applyAlignment="1">
      <alignment vertical="center"/>
    </xf>
    <xf numFmtId="38" fontId="16" fillId="7" borderId="6" xfId="0" applyNumberFormat="1" applyFont="1" applyFill="1" applyBorder="1" applyAlignment="1">
      <alignment vertical="center"/>
    </xf>
    <xf numFmtId="2" fontId="16" fillId="9" borderId="6" xfId="0" applyNumberFormat="1" applyFont="1" applyFill="1" applyBorder="1" applyAlignment="1" applyProtection="1">
      <alignment horizontal="right" vertical="center" wrapText="1"/>
      <protection locked="0"/>
    </xf>
    <xf numFmtId="0" fontId="16" fillId="9" borderId="4" xfId="0" applyFont="1" applyFill="1" applyBorder="1" applyAlignment="1">
      <alignment vertical="center"/>
    </xf>
    <xf numFmtId="0" fontId="16" fillId="9" borderId="23" xfId="0" applyFont="1" applyFill="1" applyBorder="1" applyAlignment="1">
      <alignment horizontal="center" vertical="center"/>
    </xf>
    <xf numFmtId="0" fontId="16" fillId="9" borderId="4"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7" borderId="1" xfId="0" applyFont="1" applyFill="1" applyBorder="1" applyAlignment="1">
      <alignment horizontal="center" vertical="center"/>
    </xf>
    <xf numFmtId="0" fontId="16" fillId="7" borderId="4" xfId="0" applyFont="1" applyFill="1" applyBorder="1" applyAlignment="1">
      <alignment vertical="center"/>
    </xf>
    <xf numFmtId="38" fontId="16" fillId="9" borderId="4" xfId="1" applyFont="1" applyFill="1" applyBorder="1" applyAlignment="1">
      <alignment vertical="center"/>
    </xf>
    <xf numFmtId="3" fontId="16" fillId="7" borderId="6" xfId="0" applyNumberFormat="1" applyFont="1" applyFill="1" applyBorder="1" applyAlignment="1">
      <alignment horizontal="right" vertical="center"/>
    </xf>
    <xf numFmtId="0" fontId="23" fillId="7" borderId="6" xfId="0" applyFont="1" applyFill="1" applyBorder="1" applyAlignment="1">
      <alignment horizontal="center" vertical="center"/>
    </xf>
    <xf numFmtId="38" fontId="16" fillId="7" borderId="6" xfId="1" applyFont="1" applyFill="1" applyBorder="1" applyAlignment="1" applyProtection="1">
      <alignment vertical="center"/>
      <protection locked="0"/>
    </xf>
    <xf numFmtId="38" fontId="11" fillId="0" borderId="0" xfId="0" applyNumberFormat="1" applyFont="1" applyAlignment="1">
      <alignment vertical="center"/>
    </xf>
    <xf numFmtId="0" fontId="23" fillId="0" borderId="0" xfId="0" applyFont="1" applyAlignment="1">
      <alignment horizontal="left" vertical="center" wrapText="1"/>
    </xf>
    <xf numFmtId="0" fontId="16" fillId="0" borderId="4" xfId="0" applyFont="1" applyBorder="1" applyAlignment="1">
      <alignment vertical="center" wrapText="1"/>
    </xf>
    <xf numFmtId="38" fontId="12" fillId="0" borderId="16" xfId="1" applyFont="1" applyFill="1" applyBorder="1" applyAlignment="1" applyProtection="1">
      <alignment vertical="center"/>
      <protection locked="0"/>
    </xf>
    <xf numFmtId="0" fontId="14" fillId="0" borderId="0" xfId="0" applyFont="1" applyAlignment="1" applyProtection="1">
      <alignment vertical="center"/>
      <protection locked="0"/>
    </xf>
    <xf numFmtId="0" fontId="61" fillId="0" borderId="0" xfId="0" applyFont="1" applyAlignment="1" applyProtection="1">
      <alignment vertical="center"/>
      <protection locked="0"/>
    </xf>
    <xf numFmtId="0" fontId="23" fillId="3" borderId="0" xfId="0" applyFont="1" applyFill="1" applyAlignment="1" applyProtection="1">
      <alignment vertical="top"/>
      <protection locked="0"/>
    </xf>
    <xf numFmtId="38" fontId="16" fillId="0" borderId="6" xfId="1" applyFont="1" applyBorder="1" applyAlignment="1" applyProtection="1">
      <alignment vertical="center"/>
      <protection locked="0"/>
    </xf>
    <xf numFmtId="0" fontId="69" fillId="0" borderId="0" xfId="0" applyFont="1" applyAlignment="1">
      <alignment vertical="center"/>
    </xf>
    <xf numFmtId="177" fontId="16" fillId="2" borderId="6" xfId="1" applyNumberFormat="1" applyFont="1" applyFill="1" applyBorder="1" applyAlignment="1">
      <alignment horizontal="center" vertical="center"/>
    </xf>
    <xf numFmtId="183" fontId="16" fillId="2" borderId="6" xfId="0" applyNumberFormat="1" applyFont="1" applyFill="1" applyBorder="1" applyAlignment="1">
      <alignment horizontal="right" vertical="center"/>
    </xf>
    <xf numFmtId="0" fontId="16" fillId="3" borderId="0" xfId="0" applyFont="1" applyFill="1" applyAlignment="1" applyProtection="1">
      <alignment horizontal="center" vertical="center"/>
      <protection locked="0"/>
    </xf>
    <xf numFmtId="0" fontId="55" fillId="0" borderId="0" xfId="0" applyFont="1" applyAlignment="1" applyProtection="1">
      <alignment vertical="center"/>
      <protection locked="0"/>
    </xf>
    <xf numFmtId="0" fontId="15" fillId="4" borderId="6" xfId="0" applyFont="1" applyFill="1" applyBorder="1" applyAlignment="1">
      <alignment horizontal="center" vertical="center" wrapText="1"/>
    </xf>
    <xf numFmtId="0" fontId="15" fillId="4" borderId="6" xfId="0" applyFont="1" applyFill="1" applyBorder="1" applyAlignment="1">
      <alignment horizontal="center" vertical="center"/>
    </xf>
    <xf numFmtId="3" fontId="12" fillId="0" borderId="6" xfId="0" applyNumberFormat="1" applyFont="1" applyBorder="1" applyAlignment="1">
      <alignment horizontal="right" vertical="center" wrapText="1"/>
    </xf>
    <xf numFmtId="3" fontId="12" fillId="3" borderId="6" xfId="0" applyNumberFormat="1" applyFont="1" applyFill="1" applyBorder="1" applyAlignment="1" applyProtection="1">
      <alignment horizontal="right" vertical="center" wrapText="1"/>
      <protection locked="0"/>
    </xf>
    <xf numFmtId="0" fontId="63" fillId="0" borderId="18" xfId="0" applyFont="1" applyBorder="1" applyAlignment="1">
      <alignment vertical="center"/>
    </xf>
    <xf numFmtId="0" fontId="12" fillId="2" borderId="6" xfId="0" applyFont="1" applyFill="1" applyBorder="1" applyAlignment="1">
      <alignment horizontal="center" vertical="center" wrapText="1"/>
    </xf>
    <xf numFmtId="0" fontId="12" fillId="2" borderId="13" xfId="0" applyFont="1" applyFill="1" applyBorder="1" applyAlignment="1">
      <alignment horizontal="center" vertical="center"/>
    </xf>
    <xf numFmtId="3" fontId="12" fillId="2" borderId="13" xfId="0" applyNumberFormat="1" applyFont="1" applyFill="1" applyBorder="1" applyAlignment="1">
      <alignment horizontal="right" vertical="center"/>
    </xf>
    <xf numFmtId="0" fontId="12" fillId="0" borderId="12" xfId="0" applyFont="1" applyBorder="1" applyAlignment="1">
      <alignment horizontal="center" vertical="center"/>
    </xf>
    <xf numFmtId="38" fontId="12" fillId="0" borderId="16" xfId="1" applyFont="1" applyBorder="1" applyAlignment="1">
      <alignment vertical="center"/>
    </xf>
    <xf numFmtId="181" fontId="12" fillId="0" borderId="16" xfId="1" applyNumberFormat="1" applyFont="1" applyFill="1" applyBorder="1" applyAlignment="1">
      <alignment vertical="center"/>
    </xf>
    <xf numFmtId="181" fontId="12" fillId="0" borderId="16" xfId="1" applyNumberFormat="1" applyFont="1" applyFill="1" applyBorder="1" applyAlignment="1" applyProtection="1">
      <alignment vertical="center"/>
      <protection locked="0"/>
    </xf>
    <xf numFmtId="38" fontId="12" fillId="0" borderId="24" xfId="1" applyFont="1" applyBorder="1" applyAlignment="1">
      <alignment vertical="center"/>
    </xf>
    <xf numFmtId="0" fontId="12" fillId="0" borderId="24" xfId="0" applyFont="1" applyBorder="1" applyAlignment="1">
      <alignment vertical="center"/>
    </xf>
    <xf numFmtId="179" fontId="12" fillId="0" borderId="24" xfId="0" applyNumberFormat="1" applyFont="1" applyBorder="1" applyAlignment="1">
      <alignment vertical="center"/>
    </xf>
    <xf numFmtId="179" fontId="12" fillId="0" borderId="24" xfId="0" applyNumberFormat="1" applyFont="1" applyBorder="1" applyAlignment="1" applyProtection="1">
      <alignment vertical="center"/>
      <protection locked="0"/>
    </xf>
    <xf numFmtId="0" fontId="12" fillId="0" borderId="16" xfId="0" applyFont="1" applyBorder="1" applyAlignment="1">
      <alignment horizontal="right" vertical="center"/>
    </xf>
    <xf numFmtId="40" fontId="12" fillId="0" borderId="16" xfId="1" applyNumberFormat="1" applyFont="1" applyBorder="1" applyAlignment="1">
      <alignment vertical="center"/>
    </xf>
    <xf numFmtId="40" fontId="12" fillId="0" borderId="16" xfId="1" applyNumberFormat="1" applyFont="1" applyFill="1" applyBorder="1" applyAlignment="1">
      <alignment vertical="center"/>
    </xf>
    <xf numFmtId="40" fontId="12" fillId="0" borderId="16" xfId="1" applyNumberFormat="1" applyFont="1" applyFill="1" applyBorder="1" applyAlignment="1" applyProtection="1">
      <alignment vertical="center"/>
      <protection locked="0"/>
    </xf>
    <xf numFmtId="0" fontId="12" fillId="0" borderId="25" xfId="0" applyFont="1" applyBorder="1" applyAlignment="1">
      <alignment horizontal="right" vertical="center"/>
    </xf>
    <xf numFmtId="40" fontId="12" fillId="0" borderId="25" xfId="1" applyNumberFormat="1" applyFont="1" applyBorder="1" applyAlignment="1">
      <alignment vertical="center"/>
    </xf>
    <xf numFmtId="40" fontId="12" fillId="0" borderId="25" xfId="1" applyNumberFormat="1" applyFont="1" applyFill="1" applyBorder="1" applyAlignment="1">
      <alignment vertical="center"/>
    </xf>
    <xf numFmtId="40" fontId="12" fillId="0" borderId="25" xfId="1" applyNumberFormat="1" applyFont="1" applyFill="1" applyBorder="1" applyAlignment="1" applyProtection="1">
      <alignment vertical="center"/>
      <protection locked="0"/>
    </xf>
    <xf numFmtId="0" fontId="12" fillId="0" borderId="13" xfId="0" applyFont="1" applyBorder="1" applyAlignment="1">
      <alignment horizontal="center" vertical="center"/>
    </xf>
    <xf numFmtId="0" fontId="12" fillId="0" borderId="24" xfId="0" applyFont="1" applyBorder="1" applyAlignment="1">
      <alignment horizontal="right" vertical="center"/>
    </xf>
    <xf numFmtId="40" fontId="12" fillId="0" borderId="24" xfId="1" applyNumberFormat="1" applyFont="1" applyBorder="1" applyAlignment="1">
      <alignment vertical="center"/>
    </xf>
    <xf numFmtId="40" fontId="12" fillId="0" borderId="24" xfId="1" applyNumberFormat="1" applyFont="1" applyFill="1" applyBorder="1" applyAlignment="1">
      <alignment vertical="center"/>
    </xf>
    <xf numFmtId="40" fontId="12" fillId="0" borderId="24" xfId="1" applyNumberFormat="1" applyFont="1" applyFill="1" applyBorder="1" applyAlignment="1" applyProtection="1">
      <alignment vertical="center"/>
      <protection locked="0"/>
    </xf>
    <xf numFmtId="38" fontId="12" fillId="2" borderId="6" xfId="1" applyFont="1" applyFill="1" applyBorder="1" applyAlignment="1">
      <alignment horizontal="right" vertical="center"/>
    </xf>
    <xf numFmtId="0" fontId="12" fillId="0" borderId="11" xfId="0" applyFont="1" applyBorder="1" applyAlignment="1">
      <alignment vertical="center"/>
    </xf>
    <xf numFmtId="38" fontId="12" fillId="0" borderId="6" xfId="1" applyFont="1" applyBorder="1" applyAlignment="1">
      <alignment vertical="center"/>
    </xf>
    <xf numFmtId="38" fontId="12" fillId="0" borderId="6" xfId="1" applyFont="1" applyFill="1" applyBorder="1" applyAlignment="1">
      <alignment vertical="center"/>
    </xf>
    <xf numFmtId="38" fontId="12" fillId="3" borderId="6" xfId="1" applyFont="1" applyFill="1" applyBorder="1" applyAlignment="1" applyProtection="1">
      <alignment vertical="center"/>
      <protection locked="0"/>
    </xf>
    <xf numFmtId="0" fontId="12" fillId="0" borderId="12" xfId="0" applyFont="1" applyBorder="1" applyAlignment="1">
      <alignment vertical="center"/>
    </xf>
    <xf numFmtId="0" fontId="12" fillId="0" borderId="13" xfId="0" applyFont="1" applyBorder="1" applyAlignment="1">
      <alignment vertical="center"/>
    </xf>
    <xf numFmtId="0" fontId="12" fillId="5" borderId="6" xfId="0" applyFont="1" applyFill="1" applyBorder="1" applyAlignment="1">
      <alignment horizontal="center" vertical="center"/>
    </xf>
    <xf numFmtId="38" fontId="12" fillId="5" borderId="6" xfId="1" applyFont="1" applyFill="1" applyBorder="1" applyAlignment="1">
      <alignment horizontal="right" vertical="center"/>
    </xf>
    <xf numFmtId="38" fontId="14" fillId="0" borderId="0" xfId="1" applyFont="1" applyFill="1" applyBorder="1" applyAlignment="1" applyProtection="1">
      <alignment vertical="center"/>
      <protection locked="0"/>
    </xf>
    <xf numFmtId="0" fontId="71" fillId="3" borderId="0" xfId="0" applyFont="1" applyFill="1" applyAlignment="1" applyProtection="1">
      <alignment vertical="center"/>
      <protection locked="0"/>
    </xf>
    <xf numFmtId="0" fontId="71" fillId="0" borderId="0" xfId="0" applyFont="1" applyAlignment="1">
      <alignment vertical="center"/>
    </xf>
    <xf numFmtId="0" fontId="15" fillId="0" borderId="0" xfId="0" applyFont="1" applyAlignment="1">
      <alignment vertical="center"/>
    </xf>
    <xf numFmtId="0" fontId="16" fillId="0" borderId="4" xfId="0" applyFont="1" applyBorder="1"/>
    <xf numFmtId="0" fontId="16" fillId="9" borderId="6" xfId="0" applyFont="1" applyFill="1" applyBorder="1" applyAlignment="1">
      <alignment horizontal="center" vertical="center"/>
    </xf>
    <xf numFmtId="0" fontId="16" fillId="7" borderId="6" xfId="0" applyFont="1" applyFill="1" applyBorder="1" applyAlignment="1">
      <alignment horizontal="left" vertical="center"/>
    </xf>
    <xf numFmtId="0" fontId="20" fillId="7" borderId="6" xfId="0" applyFont="1" applyFill="1" applyBorder="1" applyAlignment="1">
      <alignment horizontal="center" vertical="center"/>
    </xf>
    <xf numFmtId="0" fontId="16" fillId="7" borderId="6" xfId="0" applyFont="1" applyFill="1" applyBorder="1" applyAlignment="1">
      <alignment horizontal="center" vertical="center"/>
    </xf>
    <xf numFmtId="3" fontId="16" fillId="9" borderId="6" xfId="0" applyNumberFormat="1" applyFont="1" applyFill="1" applyBorder="1" applyAlignment="1">
      <alignment vertical="center"/>
    </xf>
    <xf numFmtId="0" fontId="16" fillId="0" borderId="6" xfId="0" applyFont="1" applyBorder="1" applyAlignment="1">
      <alignment horizontal="center" vertical="center"/>
    </xf>
    <xf numFmtId="0" fontId="20" fillId="7" borderId="4" xfId="0" applyFont="1" applyFill="1" applyBorder="1" applyAlignment="1">
      <alignment horizontal="center" vertical="center"/>
    </xf>
    <xf numFmtId="3" fontId="16" fillId="7" borderId="6" xfId="0" applyNumberFormat="1" applyFont="1" applyFill="1" applyBorder="1" applyAlignment="1">
      <alignment vertical="center"/>
    </xf>
    <xf numFmtId="0" fontId="16" fillId="7" borderId="6" xfId="0" applyFont="1" applyFill="1" applyBorder="1" applyAlignment="1">
      <alignment vertical="center"/>
    </xf>
    <xf numFmtId="38" fontId="23" fillId="0" borderId="6" xfId="1" applyFont="1" applyBorder="1" applyAlignment="1" applyProtection="1">
      <alignment vertical="center"/>
      <protection locked="0"/>
    </xf>
    <xf numFmtId="0" fontId="16" fillId="3" borderId="6" xfId="0" applyFont="1" applyFill="1" applyBorder="1" applyAlignment="1">
      <alignment horizontal="center" vertical="center"/>
    </xf>
    <xf numFmtId="0" fontId="23" fillId="0" borderId="0" xfId="0" applyFont="1" applyAlignment="1">
      <alignment horizontal="center" vertical="center"/>
    </xf>
    <xf numFmtId="0" fontId="23" fillId="3" borderId="0" xfId="0" applyFont="1" applyFill="1" applyProtection="1">
      <protection locked="0"/>
    </xf>
    <xf numFmtId="0" fontId="23" fillId="3" borderId="0" xfId="0" applyFont="1" applyFill="1" applyAlignment="1" applyProtection="1">
      <alignment horizontal="center" vertical="center"/>
      <protection locked="0"/>
    </xf>
    <xf numFmtId="0" fontId="19" fillId="3" borderId="0" xfId="0" applyFont="1" applyFill="1" applyAlignment="1">
      <alignment horizontal="right" vertical="center"/>
    </xf>
    <xf numFmtId="0" fontId="16" fillId="0" borderId="23" xfId="0" applyFont="1" applyBorder="1" applyAlignment="1">
      <alignment vertical="center"/>
    </xf>
    <xf numFmtId="38" fontId="16" fillId="0" borderId="22" xfId="1" applyFont="1" applyBorder="1" applyAlignment="1">
      <alignment horizontal="center" vertical="center"/>
    </xf>
    <xf numFmtId="38" fontId="16" fillId="0" borderId="5" xfId="1" applyFont="1" applyBorder="1" applyAlignment="1">
      <alignment horizontal="center" vertical="center"/>
    </xf>
    <xf numFmtId="38" fontId="16" fillId="0" borderId="0" xfId="1" applyFont="1" applyBorder="1" applyAlignment="1">
      <alignment horizontal="center" vertical="center"/>
    </xf>
    <xf numFmtId="0" fontId="19" fillId="2" borderId="4" xfId="0" applyFont="1" applyFill="1" applyBorder="1" applyAlignment="1">
      <alignment horizontal="left" vertical="center"/>
    </xf>
    <xf numFmtId="0" fontId="16" fillId="2" borderId="1" xfId="0" applyFont="1" applyFill="1" applyBorder="1" applyAlignment="1">
      <alignment horizontal="center" vertical="center"/>
    </xf>
    <xf numFmtId="38" fontId="16" fillId="0" borderId="6" xfId="1" applyFont="1" applyBorder="1" applyAlignment="1" applyProtection="1">
      <alignment horizontal="right" vertical="center"/>
      <protection locked="0"/>
    </xf>
    <xf numFmtId="0" fontId="19" fillId="7" borderId="4" xfId="0" applyFont="1" applyFill="1" applyBorder="1" applyAlignment="1">
      <alignment vertical="center"/>
    </xf>
    <xf numFmtId="3" fontId="16" fillId="7" borderId="6" xfId="0" applyNumberFormat="1" applyFont="1" applyFill="1" applyBorder="1" applyAlignment="1" applyProtection="1">
      <alignment horizontal="right" vertical="center"/>
      <protection locked="0"/>
    </xf>
    <xf numFmtId="1" fontId="16" fillId="3" borderId="6" xfId="0" applyNumberFormat="1" applyFont="1" applyFill="1" applyBorder="1" applyAlignment="1" applyProtection="1">
      <alignment horizontal="right" vertical="center"/>
      <protection locked="0"/>
    </xf>
    <xf numFmtId="177" fontId="16" fillId="3" borderId="6" xfId="1" applyNumberFormat="1" applyFont="1" applyFill="1" applyBorder="1" applyAlignment="1" applyProtection="1">
      <alignment horizontal="right" vertical="center"/>
      <protection locked="0"/>
    </xf>
    <xf numFmtId="38" fontId="16" fillId="3" borderId="6" xfId="1" applyFont="1" applyFill="1" applyBorder="1" applyAlignment="1" applyProtection="1">
      <alignment horizontal="right" vertical="center"/>
      <protection locked="0"/>
    </xf>
    <xf numFmtId="0" fontId="16" fillId="0" borderId="9" xfId="0" applyFont="1" applyBorder="1" applyAlignment="1">
      <alignment horizontal="left" vertical="center"/>
    </xf>
    <xf numFmtId="0" fontId="16" fillId="0" borderId="22" xfId="0" applyFont="1" applyBorder="1" applyAlignment="1">
      <alignment vertical="center"/>
    </xf>
    <xf numFmtId="3" fontId="16" fillId="3" borderId="6" xfId="0" applyNumberFormat="1" applyFont="1" applyFill="1" applyBorder="1" applyAlignment="1" applyProtection="1">
      <alignment horizontal="right" vertical="center"/>
      <protection locked="0"/>
    </xf>
    <xf numFmtId="1" fontId="16" fillId="3" borderId="0" xfId="0" applyNumberFormat="1" applyFont="1" applyFill="1" applyAlignment="1" applyProtection="1">
      <alignment horizontal="center" vertical="center"/>
      <protection locked="0"/>
    </xf>
    <xf numFmtId="0" fontId="50" fillId="3" borderId="0" xfId="0" applyFont="1" applyFill="1" applyAlignment="1" applyProtection="1">
      <alignment horizontal="left" vertical="center" wrapText="1"/>
      <protection locked="0"/>
    </xf>
    <xf numFmtId="0" fontId="23" fillId="3" borderId="0" xfId="0" applyFont="1" applyFill="1" applyAlignment="1" applyProtection="1">
      <alignment horizontal="left" wrapText="1"/>
      <protection locked="0"/>
    </xf>
    <xf numFmtId="0" fontId="67" fillId="2" borderId="5" xfId="0" applyFont="1" applyFill="1" applyBorder="1" applyAlignment="1">
      <alignment horizontal="left" vertical="center"/>
    </xf>
    <xf numFmtId="38" fontId="16" fillId="7" borderId="6" xfId="1" applyFont="1" applyFill="1" applyBorder="1" applyAlignment="1" applyProtection="1">
      <alignment horizontal="right" vertical="center"/>
      <protection locked="0"/>
    </xf>
    <xf numFmtId="1" fontId="16" fillId="7" borderId="6" xfId="0" applyNumberFormat="1" applyFont="1" applyFill="1" applyBorder="1" applyAlignment="1" applyProtection="1">
      <alignment horizontal="right" vertical="center"/>
      <protection locked="0"/>
    </xf>
    <xf numFmtId="0" fontId="16" fillId="0" borderId="7" xfId="0" applyFont="1" applyBorder="1" applyAlignment="1">
      <alignment vertical="center" wrapText="1"/>
    </xf>
    <xf numFmtId="38" fontId="23" fillId="0" borderId="0" xfId="1" applyFont="1" applyFill="1" applyBorder="1" applyAlignment="1" applyProtection="1">
      <alignment vertical="center"/>
      <protection locked="0"/>
    </xf>
    <xf numFmtId="0" fontId="67" fillId="0" borderId="0" xfId="0" applyFont="1"/>
    <xf numFmtId="0" fontId="16" fillId="2" borderId="4" xfId="0" applyFont="1" applyFill="1" applyBorder="1" applyAlignment="1">
      <alignment horizontal="left" vertical="center"/>
    </xf>
    <xf numFmtId="0" fontId="16" fillId="0" borderId="20" xfId="0" applyFont="1" applyBorder="1" applyAlignment="1">
      <alignment vertical="center" wrapText="1"/>
    </xf>
    <xf numFmtId="0" fontId="16" fillId="0" borderId="21" xfId="0" applyFont="1" applyBorder="1" applyAlignment="1">
      <alignment vertical="center" wrapText="1"/>
    </xf>
    <xf numFmtId="0" fontId="16" fillId="0" borderId="15" xfId="0" applyFont="1" applyBorder="1" applyAlignment="1">
      <alignment vertical="center" wrapText="1"/>
    </xf>
    <xf numFmtId="0" fontId="23" fillId="0" borderId="0" xfId="0" applyFont="1" applyAlignment="1">
      <alignment horizontal="left" vertical="center"/>
    </xf>
    <xf numFmtId="0" fontId="37" fillId="0" borderId="0" xfId="0" applyFont="1" applyAlignment="1">
      <alignment vertical="center"/>
    </xf>
    <xf numFmtId="0" fontId="40" fillId="0" borderId="0" xfId="9" applyFont="1" applyAlignment="1">
      <alignment horizontal="left" vertical="center" wrapText="1"/>
    </xf>
    <xf numFmtId="0" fontId="76" fillId="0" borderId="0" xfId="0" applyFont="1" applyAlignment="1">
      <alignment vertical="center"/>
    </xf>
    <xf numFmtId="0" fontId="77" fillId="0" borderId="0" xfId="0" applyFont="1" applyAlignment="1">
      <alignment vertical="center"/>
    </xf>
    <xf numFmtId="0" fontId="77" fillId="0" borderId="0" xfId="0" applyFont="1" applyAlignment="1">
      <alignment horizontal="center" vertical="center"/>
    </xf>
    <xf numFmtId="0" fontId="19" fillId="0" borderId="6" xfId="0" applyFont="1" applyBorder="1" applyAlignment="1">
      <alignment vertical="center"/>
    </xf>
    <xf numFmtId="0" fontId="19" fillId="0" borderId="6" xfId="0" applyFont="1" applyBorder="1" applyAlignment="1">
      <alignment vertical="center" wrapText="1"/>
    </xf>
    <xf numFmtId="177" fontId="16" fillId="0" borderId="0" xfId="1" applyNumberFormat="1" applyFont="1" applyFill="1" applyBorder="1" applyAlignment="1">
      <alignment vertical="center"/>
    </xf>
    <xf numFmtId="178" fontId="16" fillId="2" borderId="6" xfId="0" applyNumberFormat="1" applyFont="1" applyFill="1" applyBorder="1" applyAlignment="1" applyProtection="1">
      <alignment vertical="center"/>
      <protection locked="0"/>
    </xf>
    <xf numFmtId="0" fontId="19" fillId="0" borderId="0" xfId="7" applyFont="1" applyAlignment="1">
      <alignment horizontal="right" vertical="center" wrapText="1"/>
    </xf>
    <xf numFmtId="0" fontId="79" fillId="0" borderId="0" xfId="0" applyFont="1" applyAlignment="1">
      <alignment vertical="center"/>
    </xf>
    <xf numFmtId="0" fontId="80" fillId="3" borderId="0" xfId="9" applyFont="1" applyFill="1" applyAlignment="1">
      <alignment vertical="center"/>
    </xf>
    <xf numFmtId="0" fontId="80" fillId="0" borderId="0" xfId="9" applyFont="1" applyAlignment="1">
      <alignment vertical="center"/>
    </xf>
    <xf numFmtId="0" fontId="0" fillId="0" borderId="0" xfId="0" applyAlignment="1">
      <alignment vertical="center"/>
    </xf>
    <xf numFmtId="0" fontId="16" fillId="0" borderId="0" xfId="0" applyFont="1" applyAlignment="1">
      <alignment vertical="top"/>
    </xf>
    <xf numFmtId="177" fontId="16" fillId="0" borderId="0" xfId="1" applyNumberFormat="1" applyFont="1" applyFill="1" applyBorder="1" applyAlignment="1" applyProtection="1">
      <alignment vertical="center"/>
      <protection locked="0"/>
    </xf>
    <xf numFmtId="177" fontId="16" fillId="0" borderId="0" xfId="1"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0" fontId="40" fillId="0" borderId="0" xfId="9" applyFont="1" applyFill="1" applyAlignment="1">
      <alignment horizontal="left" vertical="center" wrapText="1"/>
    </xf>
    <xf numFmtId="0" fontId="41" fillId="0" borderId="0" xfId="9" applyFont="1" applyFill="1" applyAlignment="1">
      <alignment horizontal="left" vertical="center" wrapText="1"/>
    </xf>
    <xf numFmtId="0" fontId="42" fillId="0" borderId="0" xfId="0" applyFont="1" applyAlignment="1">
      <alignment horizontal="left" vertical="center" wrapText="1"/>
    </xf>
    <xf numFmtId="0" fontId="12" fillId="0" borderId="6" xfId="0" applyFont="1" applyBorder="1" applyAlignment="1">
      <alignment horizontal="center" vertical="center" wrapText="1"/>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xf>
    <xf numFmtId="0" fontId="12" fillId="0" borderId="5" xfId="0" applyFont="1" applyBorder="1" applyAlignment="1">
      <alignment horizontal="left" vertical="center" wrapText="1"/>
    </xf>
    <xf numFmtId="0" fontId="23" fillId="0" borderId="0" xfId="0" applyFont="1" applyAlignment="1" applyProtection="1">
      <alignment horizontal="left" vertical="center" wrapText="1"/>
      <protection locked="0"/>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4" fillId="0" borderId="0" xfId="0" applyFont="1" applyAlignment="1" applyProtection="1">
      <alignment horizontal="left" vertical="center" wrapText="1"/>
      <protection locked="0"/>
    </xf>
    <xf numFmtId="0" fontId="23" fillId="0" borderId="0" xfId="0" applyFont="1" applyAlignment="1" applyProtection="1">
      <alignment vertical="center" wrapText="1"/>
      <protection locked="0"/>
    </xf>
    <xf numFmtId="0" fontId="72" fillId="0" borderId="0" xfId="0" applyFont="1" applyAlignment="1" applyProtection="1">
      <alignment vertical="center"/>
      <protection locked="0"/>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14" xfId="0" applyFont="1" applyBorder="1" applyAlignment="1">
      <alignment horizontal="left" vertical="center" wrapText="1"/>
    </xf>
    <xf numFmtId="0" fontId="16" fillId="0" borderId="17" xfId="0" applyFont="1" applyBorder="1" applyAlignment="1">
      <alignment vertical="center" wrapText="1"/>
    </xf>
    <xf numFmtId="0" fontId="36" fillId="0" borderId="15" xfId="0" applyFont="1" applyBorder="1" applyAlignment="1">
      <alignment vertical="center"/>
    </xf>
    <xf numFmtId="0" fontId="14" fillId="0" borderId="4" xfId="0" applyFont="1" applyBorder="1" applyAlignment="1">
      <alignment horizontal="left" vertical="center"/>
    </xf>
    <xf numFmtId="0" fontId="14" fillId="0" borderId="1" xfId="0" applyFont="1" applyBorder="1" applyAlignment="1">
      <alignment horizontal="left" vertical="center"/>
    </xf>
    <xf numFmtId="0" fontId="14" fillId="0" borderId="5"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7" xfId="0" applyFont="1" applyBorder="1" applyAlignment="1">
      <alignment horizontal="left" vertical="center"/>
    </xf>
    <xf numFmtId="0" fontId="14" fillId="0" borderId="22" xfId="0" applyFont="1" applyBorder="1" applyAlignment="1">
      <alignment horizontal="left" vertical="center"/>
    </xf>
    <xf numFmtId="0" fontId="14" fillId="0" borderId="8" xfId="0" applyFont="1" applyBorder="1" applyAlignment="1">
      <alignment horizontal="left" vertical="center"/>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wrapText="1"/>
    </xf>
    <xf numFmtId="177" fontId="12" fillId="0" borderId="4" xfId="1" applyNumberFormat="1" applyFont="1" applyFill="1" applyBorder="1" applyAlignment="1">
      <alignment horizontal="center" vertical="center"/>
    </xf>
    <xf numFmtId="177" fontId="12" fillId="0" borderId="1" xfId="1" applyNumberFormat="1" applyFont="1" applyFill="1" applyBorder="1" applyAlignment="1">
      <alignment horizontal="center" vertical="center"/>
    </xf>
    <xf numFmtId="177" fontId="12" fillId="0" borderId="5" xfId="1" applyNumberFormat="1" applyFont="1" applyFill="1" applyBorder="1" applyAlignment="1">
      <alignment horizontal="center" vertical="center"/>
    </xf>
    <xf numFmtId="0" fontId="19" fillId="4" borderId="6" xfId="0" applyFont="1" applyFill="1" applyBorder="1" applyAlignment="1">
      <alignment horizontal="center" vertical="center" wrapText="1"/>
    </xf>
    <xf numFmtId="0" fontId="19" fillId="4" borderId="6" xfId="0" applyFont="1" applyFill="1" applyBorder="1" applyAlignment="1">
      <alignment horizontal="center" vertical="center"/>
    </xf>
    <xf numFmtId="0" fontId="16" fillId="2" borderId="16" xfId="0" applyFont="1" applyFill="1" applyBorder="1" applyAlignment="1">
      <alignment horizontal="left" vertical="center" wrapText="1"/>
    </xf>
    <xf numFmtId="0" fontId="16" fillId="2" borderId="16" xfId="0" applyFont="1" applyFill="1" applyBorder="1" applyAlignment="1">
      <alignment horizontal="left" vertical="center"/>
    </xf>
    <xf numFmtId="0" fontId="15" fillId="4" borderId="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72" fillId="0" borderId="0" xfId="0" applyFont="1" applyAlignment="1" applyProtection="1">
      <alignment vertical="center" wrapText="1"/>
      <protection locked="0"/>
    </xf>
    <xf numFmtId="0" fontId="23" fillId="0" borderId="0" xfId="0" applyFont="1" applyAlignment="1" applyProtection="1">
      <alignment horizontal="left" vertical="center"/>
      <protection locked="0"/>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9" fillId="3" borderId="0" xfId="0" applyFont="1" applyFill="1" applyAlignment="1" applyProtection="1">
      <alignment horizontal="left" vertical="center" wrapText="1"/>
      <protection locked="0"/>
    </xf>
    <xf numFmtId="0" fontId="19" fillId="3" borderId="0" xfId="0" applyFont="1" applyFill="1" applyAlignment="1" applyProtection="1">
      <alignment horizontal="left" vertical="center"/>
      <protection locked="0"/>
    </xf>
    <xf numFmtId="0" fontId="16" fillId="0" borderId="4" xfId="0" applyFont="1" applyBorder="1" applyAlignment="1">
      <alignment horizontal="left" wrapText="1"/>
    </xf>
    <xf numFmtId="0" fontId="16" fillId="0" borderId="5" xfId="0" applyFont="1" applyBorder="1" applyAlignment="1">
      <alignment horizontal="left" wrapText="1"/>
    </xf>
    <xf numFmtId="0" fontId="19" fillId="4" borderId="6" xfId="0" applyFont="1" applyFill="1" applyBorder="1" applyAlignment="1">
      <alignment vertical="center"/>
    </xf>
    <xf numFmtId="0" fontId="0" fillId="0" borderId="6" xfId="0" applyBorder="1" applyAlignment="1">
      <alignment vertical="center"/>
    </xf>
    <xf numFmtId="0" fontId="16" fillId="0" borderId="11" xfId="0" applyFont="1" applyBorder="1" applyAlignment="1">
      <alignment vertical="center" wrapText="1"/>
    </xf>
    <xf numFmtId="0" fontId="0" fillId="0" borderId="12" xfId="0" applyBorder="1" applyAlignment="1">
      <alignment vertical="center"/>
    </xf>
    <xf numFmtId="0" fontId="0" fillId="0" borderId="11" xfId="0" applyBorder="1" applyAlignment="1">
      <alignment vertical="center" wrapText="1"/>
    </xf>
    <xf numFmtId="0" fontId="16" fillId="0" borderId="13" xfId="0" applyFont="1" applyBorder="1" applyAlignment="1">
      <alignment vertical="center"/>
    </xf>
    <xf numFmtId="0" fontId="0" fillId="0" borderId="13" xfId="0" applyBorder="1" applyAlignment="1">
      <alignment vertical="center"/>
    </xf>
    <xf numFmtId="0" fontId="16" fillId="0" borderId="6" xfId="0" applyFont="1" applyBorder="1" applyAlignment="1">
      <alignment vertical="center" wrapText="1"/>
    </xf>
    <xf numFmtId="0" fontId="16" fillId="0" borderId="4" xfId="0" applyFont="1" applyBorder="1" applyAlignment="1">
      <alignment horizontal="left" vertical="center" wrapText="1"/>
    </xf>
    <xf numFmtId="0" fontId="0" fillId="0" borderId="5" xfId="0" applyBorder="1" applyAlignment="1">
      <alignment horizontal="left" vertical="center"/>
    </xf>
    <xf numFmtId="0" fontId="16" fillId="0" borderId="4" xfId="0" applyFont="1" applyBorder="1" applyAlignment="1">
      <alignment horizontal="left" vertical="center"/>
    </xf>
    <xf numFmtId="0" fontId="16" fillId="0" borderId="4" xfId="0" applyFont="1" applyBorder="1" applyAlignment="1">
      <alignment vertical="center"/>
    </xf>
    <xf numFmtId="0" fontId="67" fillId="0" borderId="5" xfId="0" applyFont="1" applyBorder="1" applyAlignment="1">
      <alignment vertical="center"/>
    </xf>
    <xf numFmtId="0" fontId="16" fillId="0" borderId="4" xfId="0" applyFont="1" applyBorder="1" applyAlignment="1">
      <alignment vertical="center" wrapText="1"/>
    </xf>
    <xf numFmtId="0" fontId="19" fillId="2" borderId="4" xfId="0" applyFont="1" applyFill="1" applyBorder="1" applyAlignment="1">
      <alignment horizontal="left" vertical="center" wrapText="1"/>
    </xf>
    <xf numFmtId="0" fontId="67" fillId="0" borderId="5" xfId="0" applyFont="1" applyBorder="1" applyAlignment="1">
      <alignment horizontal="left" vertical="center"/>
    </xf>
    <xf numFmtId="0" fontId="12" fillId="0" borderId="4" xfId="0" applyFont="1" applyBorder="1" applyAlignment="1">
      <alignment vertical="center" wrapText="1"/>
    </xf>
    <xf numFmtId="0" fontId="0" fillId="0" borderId="5" xfId="0" applyBorder="1" applyAlignment="1">
      <alignment vertical="center"/>
    </xf>
    <xf numFmtId="0" fontId="15" fillId="4" borderId="4" xfId="0" applyFont="1" applyFill="1" applyBorder="1" applyAlignment="1">
      <alignment vertical="center"/>
    </xf>
    <xf numFmtId="0" fontId="62" fillId="0" borderId="12" xfId="0" applyFont="1" applyBorder="1" applyAlignment="1">
      <alignment vertical="center"/>
    </xf>
    <xf numFmtId="0" fontId="62" fillId="0" borderId="13" xfId="0" applyFont="1" applyBorder="1" applyAlignment="1">
      <alignment vertical="center"/>
    </xf>
    <xf numFmtId="0" fontId="23" fillId="0" borderId="0" xfId="0" applyFont="1" applyAlignment="1" applyProtection="1">
      <alignment horizontal="left" vertical="top" wrapText="1"/>
      <protection locked="0"/>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0" borderId="5" xfId="0" applyFont="1" applyBorder="1" applyAlignment="1">
      <alignment horizontal="left" vertical="center"/>
    </xf>
    <xf numFmtId="0" fontId="19" fillId="4" borderId="4" xfId="0" applyFont="1" applyFill="1" applyBorder="1" applyAlignment="1">
      <alignment vertical="center"/>
    </xf>
    <xf numFmtId="0" fontId="19" fillId="4" borderId="7" xfId="0" applyFont="1" applyFill="1" applyBorder="1" applyAlignment="1">
      <alignment vertical="center"/>
    </xf>
    <xf numFmtId="0" fontId="0" fillId="0" borderId="8" xfId="0" applyBorder="1" applyAlignment="1">
      <alignment vertical="center"/>
    </xf>
    <xf numFmtId="0" fontId="23" fillId="3" borderId="0" xfId="0" applyFont="1" applyFill="1" applyAlignment="1" applyProtection="1">
      <alignment vertical="center" wrapText="1"/>
      <protection locked="0"/>
    </xf>
    <xf numFmtId="0" fontId="72" fillId="3" borderId="0" xfId="0" applyFont="1" applyFill="1" applyAlignment="1" applyProtection="1">
      <alignment vertical="center"/>
      <protection locked="0"/>
    </xf>
    <xf numFmtId="0" fontId="23" fillId="3" borderId="0" xfId="0" applyFont="1" applyFill="1" applyAlignment="1" applyProtection="1">
      <alignment horizontal="left" vertical="center" wrapText="1"/>
      <protection locked="0"/>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75" fillId="0" borderId="0" xfId="9" applyFont="1" applyFill="1" applyAlignment="1">
      <alignment horizontal="left" vertical="center" wrapText="1"/>
    </xf>
    <xf numFmtId="0" fontId="75" fillId="0" borderId="0" xfId="9" applyFont="1" applyFill="1" applyAlignment="1">
      <alignment horizontal="left" vertical="center"/>
    </xf>
    <xf numFmtId="0" fontId="16" fillId="0" borderId="5" xfId="0" applyFont="1" applyBorder="1" applyAlignment="1">
      <alignment horizontal="left" vertical="center" wrapText="1"/>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0" borderId="23" xfId="0" applyFont="1" applyBorder="1" applyAlignment="1" applyProtection="1">
      <alignment horizontal="left" vertical="center" wrapText="1"/>
      <protection locked="0"/>
    </xf>
    <xf numFmtId="0" fontId="50" fillId="3" borderId="0" xfId="0" applyFont="1" applyFill="1" applyAlignment="1" applyProtection="1">
      <alignment horizontal="left" vertical="center" wrapText="1"/>
      <protection locked="0"/>
    </xf>
    <xf numFmtId="0" fontId="23" fillId="3" borderId="0" xfId="0" applyFont="1" applyFill="1" applyAlignment="1" applyProtection="1">
      <alignment horizontal="left" wrapText="1"/>
      <protection locked="0"/>
    </xf>
    <xf numFmtId="0" fontId="16" fillId="0" borderId="1" xfId="0" applyFont="1" applyBorder="1" applyAlignment="1">
      <alignment horizontal="left" vertical="center" wrapText="1"/>
    </xf>
    <xf numFmtId="0" fontId="74" fillId="0" borderId="0" xfId="0" applyFont="1" applyAlignment="1">
      <alignment horizontal="lef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0" borderId="1" xfId="0" applyFont="1" applyBorder="1" applyAlignment="1">
      <alignment horizontal="left"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9" borderId="6" xfId="0" applyFont="1" applyFill="1" applyBorder="1" applyAlignment="1">
      <alignment horizontal="left" vertical="center" wrapText="1"/>
    </xf>
    <xf numFmtId="0" fontId="16" fillId="0" borderId="4" xfId="0" applyFont="1" applyBorder="1" applyAlignment="1">
      <alignment horizontal="left" vertical="justify" wrapText="1"/>
    </xf>
    <xf numFmtId="0" fontId="16" fillId="0" borderId="1" xfId="0" applyFont="1" applyBorder="1" applyAlignment="1">
      <alignment horizontal="left" vertical="justify"/>
    </xf>
    <xf numFmtId="0" fontId="16" fillId="4" borderId="6" xfId="0" applyFont="1" applyFill="1" applyBorder="1" applyAlignment="1">
      <alignment horizontal="center" vertical="center" wrapText="1"/>
    </xf>
    <xf numFmtId="0" fontId="36" fillId="0" borderId="1" xfId="0" applyFont="1" applyBorder="1" applyAlignment="1">
      <alignment vertical="center"/>
    </xf>
    <xf numFmtId="0" fontId="19" fillId="0" borderId="4" xfId="0" applyFont="1" applyBorder="1" applyAlignment="1">
      <alignment horizontal="left" vertical="center"/>
    </xf>
    <xf numFmtId="0" fontId="19" fillId="0" borderId="1" xfId="0" applyFont="1" applyBorder="1" applyAlignment="1">
      <alignment horizontal="left" vertical="center"/>
    </xf>
    <xf numFmtId="0" fontId="16" fillId="7" borderId="4"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23" fillId="3" borderId="0" xfId="0" applyFont="1" applyFill="1" applyAlignment="1" applyProtection="1">
      <alignment horizontal="left" vertical="top" wrapText="1"/>
      <protection locked="0"/>
    </xf>
    <xf numFmtId="0" fontId="19" fillId="4" borderId="11" xfId="7" applyFont="1" applyFill="1" applyBorder="1" applyAlignment="1">
      <alignment horizontal="center" vertical="center" wrapText="1"/>
    </xf>
    <xf numFmtId="0" fontId="19" fillId="4" borderId="13" xfId="7" applyFont="1" applyFill="1" applyBorder="1" applyAlignment="1">
      <alignment horizontal="center" vertical="center" wrapText="1"/>
    </xf>
    <xf numFmtId="0" fontId="19" fillId="4" borderId="7" xfId="7" applyFont="1" applyFill="1" applyBorder="1" applyAlignment="1">
      <alignment horizontal="center" vertical="center" wrapText="1"/>
    </xf>
    <xf numFmtId="0" fontId="19" fillId="4" borderId="8" xfId="7" applyFont="1" applyFill="1" applyBorder="1" applyAlignment="1">
      <alignment horizontal="center" vertical="center" wrapText="1"/>
    </xf>
    <xf numFmtId="0" fontId="19" fillId="4" borderId="2" xfId="7" applyFont="1" applyFill="1" applyBorder="1" applyAlignment="1">
      <alignment horizontal="center" vertical="center" wrapText="1"/>
    </xf>
    <xf numFmtId="0" fontId="19" fillId="4" borderId="3" xfId="7" applyFont="1" applyFill="1" applyBorder="1" applyAlignment="1">
      <alignment horizontal="center" vertical="center" wrapText="1"/>
    </xf>
    <xf numFmtId="0" fontId="16" fillId="0" borderId="0" xfId="18" applyFont="1" applyAlignment="1">
      <alignment horizontal="left" vertical="top" wrapText="1"/>
    </xf>
    <xf numFmtId="0" fontId="16" fillId="0" borderId="0" xfId="7" applyFont="1" applyAlignment="1" applyProtection="1">
      <alignment horizontal="left" vertical="center" wrapText="1"/>
      <protection locked="0"/>
    </xf>
    <xf numFmtId="0" fontId="16" fillId="0" borderId="0" xfId="7" applyFont="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16" fillId="0" borderId="6" xfId="7" applyFont="1" applyBorder="1" applyAlignment="1">
      <alignment horizontal="center" vertical="top" wrapText="1"/>
    </xf>
    <xf numFmtId="0" fontId="16" fillId="0" borderId="6" xfId="7" applyFont="1" applyBorder="1" applyAlignment="1">
      <alignment horizontal="center" vertical="top"/>
    </xf>
    <xf numFmtId="0" fontId="16" fillId="0" borderId="6" xfId="7" applyFont="1" applyBorder="1" applyAlignment="1">
      <alignment horizontal="center" vertical="center"/>
    </xf>
    <xf numFmtId="0" fontId="16" fillId="0" borderId="0" xfId="7" applyFont="1" applyAlignment="1" applyProtection="1">
      <alignment vertical="center" wrapText="1"/>
      <protection locked="0"/>
    </xf>
    <xf numFmtId="0" fontId="36" fillId="0" borderId="0" xfId="0" applyFont="1" applyAlignment="1" applyProtection="1">
      <alignment vertical="center" wrapText="1"/>
      <protection locked="0"/>
    </xf>
  </cellXfs>
  <cellStyles count="34">
    <cellStyle name="アクセント 4" xfId="14" builtinId="41"/>
    <cellStyle name="パーセント" xfId="2" builtinId="5"/>
    <cellStyle name="パーセント 2" xfId="17" xr:uid="{9B26F534-4108-4AD4-B6B9-1E5E24A145B7}"/>
    <cellStyle name="パーセント 2 2" xfId="21" xr:uid="{C08F3838-6E24-4453-BAA1-DACD4AA848EB}"/>
    <cellStyle name="ハイパーリンク" xfId="9" builtinId="8"/>
    <cellStyle name="桁区切り" xfId="1" builtinId="6"/>
    <cellStyle name="桁区切り 2" xfId="5" xr:uid="{58C483A6-C53F-48D4-A3D5-40E7EC1979A9}"/>
    <cellStyle name="桁区切り 4" xfId="8" xr:uid="{254EAAD1-C5F0-4AA8-B682-444A91497470}"/>
    <cellStyle name="桁区切り 4 2" xfId="22" xr:uid="{4F3CE575-91AF-4403-A727-85B10FE1A5CE}"/>
    <cellStyle name="標準" xfId="0" builtinId="0"/>
    <cellStyle name="標準 2" xfId="3" xr:uid="{8B91CCFC-585A-49B5-867E-661CA810ADED}"/>
    <cellStyle name="標準 2 2" xfId="6" xr:uid="{8912B6B1-2AE0-4198-95F5-B46522EEE913}"/>
    <cellStyle name="標準 2 2 2" xfId="7" xr:uid="{D6BE249E-EDFE-4E0B-9466-1F6C2E9DE413}"/>
    <cellStyle name="標準 2 2 3" xfId="12" xr:uid="{A55E6BEF-4EAA-4FB7-B4E3-CA1618E4D58B}"/>
    <cellStyle name="標準 2 2 3 2" xfId="23" xr:uid="{B3CFAFEA-976B-4EC7-AD47-AA9A22ADD260}"/>
    <cellStyle name="標準 2 2 4" xfId="24" xr:uid="{AB3C2385-0E63-4E31-9EE2-E29643C1213A}"/>
    <cellStyle name="標準 2 3" xfId="16" xr:uid="{F08D27AA-F50A-4AC5-A4D8-FF7878D47BAC}"/>
    <cellStyle name="標準 3" xfId="4" xr:uid="{D2F2B997-6675-4DFE-8DB8-C28641AFDABB}"/>
    <cellStyle name="標準 3 2" xfId="10" xr:uid="{D2FF417B-3E4C-4DD8-A189-1B1E24B3B650}"/>
    <cellStyle name="標準 3 2 2" xfId="13" xr:uid="{80591634-EC1B-4522-B71E-EFACDC87028C}"/>
    <cellStyle name="標準 3 2 2 2" xfId="25" xr:uid="{7FEFEBDB-6B24-40B8-9BA1-25B76A2C0528}"/>
    <cellStyle name="標準 3 2 3" xfId="20" xr:uid="{0008B752-BBB3-49ED-93DA-F1EF18307943}"/>
    <cellStyle name="標準 3 2 3 2" xfId="26" xr:uid="{41A78483-4C17-4506-BBEF-0A410D983692}"/>
    <cellStyle name="標準 3 2 4" xfId="27" xr:uid="{CBED1A34-D882-45BF-A9BD-BB428642B264}"/>
    <cellStyle name="標準 3 3" xfId="11" xr:uid="{6F786126-F0C4-4CCC-94E7-41222FD71D69}"/>
    <cellStyle name="標準 3 3 2" xfId="19" xr:uid="{60309A75-6B41-48D0-8C62-BC6D1FFA3BE6}"/>
    <cellStyle name="標準 3 3 2 2" xfId="28" xr:uid="{F7411829-735E-4AE5-AAC5-586E98A9A987}"/>
    <cellStyle name="標準 3 3 3" xfId="29" xr:uid="{8D39B41D-AFF4-4B3D-B08C-4B9FC61A3727}"/>
    <cellStyle name="標準 3 4" xfId="18" xr:uid="{C0F7B9AC-FB7D-461A-B513-C32129325EF3}"/>
    <cellStyle name="標準 3 4 2" xfId="30" xr:uid="{4A8090BA-9CBD-4DF8-9254-E4D32190FAE9}"/>
    <cellStyle name="標準 3 5" xfId="31" xr:uid="{D21D64D6-FE58-454A-8BA5-35A6D21E32E9}"/>
    <cellStyle name="標準 4" xfId="15" xr:uid="{0214B639-0ECF-4058-ACF9-2AC2BA2057EB}"/>
    <cellStyle name="標準 4 2" xfId="32" xr:uid="{DB1CD655-0077-471C-A393-78E3E22831C7}"/>
    <cellStyle name="標準 5" xfId="33" xr:uid="{4580A693-DA6F-4E7C-9906-94FE72B20EE1}"/>
  </cellStyles>
  <dxfs count="0"/>
  <tableStyles count="0" defaultTableStyle="TableStyleMedium2" defaultPivotStyle="PivotStyleLight16"/>
  <colors>
    <mruColors>
      <color rgb="FF3366CC"/>
      <color rgb="FFFF9900"/>
      <color rgb="FFFFFF66"/>
      <color rgb="FF008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488950</xdr:colOff>
      <xdr:row>108</xdr:row>
      <xdr:rowOff>98662</xdr:rowOff>
    </xdr:from>
    <xdr:ext cx="306174" cy="325217"/>
    <xdr:sp macro="" textlink="">
      <xdr:nvSpPr>
        <xdr:cNvPr id="2" name="テキスト ボックス 1">
          <a:extLst>
            <a:ext uri="{FF2B5EF4-FFF2-40B4-BE49-F238E27FC236}">
              <a16:creationId xmlns:a16="http://schemas.microsoft.com/office/drawing/2014/main" id="{92162389-B7F4-489F-97C8-D3128E78833A}"/>
            </a:ext>
          </a:extLst>
        </xdr:cNvPr>
        <xdr:cNvSpPr txBox="1"/>
      </xdr:nvSpPr>
      <xdr:spPr>
        <a:xfrm>
          <a:off x="5899150" y="24209612"/>
          <a:ext cx="30617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a:t>
          </a:r>
        </a:p>
      </xdr:txBody>
    </xdr:sp>
    <xdr:clientData/>
  </xdr:oneCellAnchor>
  <xdr:oneCellAnchor>
    <xdr:from>
      <xdr:col>5</xdr:col>
      <xdr:colOff>569843</xdr:colOff>
      <xdr:row>108</xdr:row>
      <xdr:rowOff>103079</xdr:rowOff>
    </xdr:from>
    <xdr:ext cx="306174" cy="325217"/>
    <xdr:sp macro="" textlink="">
      <xdr:nvSpPr>
        <xdr:cNvPr id="4" name="テキスト ボックス 3">
          <a:extLst>
            <a:ext uri="{FF2B5EF4-FFF2-40B4-BE49-F238E27FC236}">
              <a16:creationId xmlns:a16="http://schemas.microsoft.com/office/drawing/2014/main" id="{0351763D-855F-4C47-9557-7831528D4993}"/>
            </a:ext>
          </a:extLst>
        </xdr:cNvPr>
        <xdr:cNvSpPr txBox="1"/>
      </xdr:nvSpPr>
      <xdr:spPr>
        <a:xfrm>
          <a:off x="6710293" y="24214029"/>
          <a:ext cx="30617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a:t>
          </a:r>
        </a:p>
      </xdr:txBody>
    </xdr:sp>
    <xdr:clientData/>
  </xdr:oneCellAnchor>
  <xdr:twoCellAnchor>
    <xdr:from>
      <xdr:col>7</xdr:col>
      <xdr:colOff>503835</xdr:colOff>
      <xdr:row>26</xdr:row>
      <xdr:rowOff>250898</xdr:rowOff>
    </xdr:from>
    <xdr:to>
      <xdr:col>8</xdr:col>
      <xdr:colOff>263640</xdr:colOff>
      <xdr:row>28</xdr:row>
      <xdr:rowOff>82379</xdr:rowOff>
    </xdr:to>
    <xdr:sp macro="" textlink="">
      <xdr:nvSpPr>
        <xdr:cNvPr id="22" name="テキスト ボックス 8">
          <a:extLst>
            <a:ext uri="{FF2B5EF4-FFF2-40B4-BE49-F238E27FC236}">
              <a16:creationId xmlns:a16="http://schemas.microsoft.com/office/drawing/2014/main" id="{5B63C6F7-070F-1CCC-47BD-6D74D9ED9372}"/>
            </a:ext>
          </a:extLst>
        </xdr:cNvPr>
        <xdr:cNvSpPr txBox="1"/>
      </xdr:nvSpPr>
      <xdr:spPr>
        <a:xfrm>
          <a:off x="8241066" y="6106575"/>
          <a:ext cx="492497" cy="458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486510</xdr:colOff>
      <xdr:row>27</xdr:row>
      <xdr:rowOff>293074</xdr:rowOff>
    </xdr:from>
    <xdr:to>
      <xdr:col>8</xdr:col>
      <xdr:colOff>230557</xdr:colOff>
      <xdr:row>29</xdr:row>
      <xdr:rowOff>47822</xdr:rowOff>
    </xdr:to>
    <xdr:sp macro="" textlink="">
      <xdr:nvSpPr>
        <xdr:cNvPr id="34" name="テキスト ボックス 9">
          <a:extLst>
            <a:ext uri="{FF2B5EF4-FFF2-40B4-BE49-F238E27FC236}">
              <a16:creationId xmlns:a16="http://schemas.microsoft.com/office/drawing/2014/main" id="{18E93BC8-C891-467A-B949-FA1AECE8C285}"/>
            </a:ext>
          </a:extLst>
        </xdr:cNvPr>
        <xdr:cNvSpPr txBox="1"/>
      </xdr:nvSpPr>
      <xdr:spPr>
        <a:xfrm>
          <a:off x="8223741" y="6471136"/>
          <a:ext cx="476739" cy="387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487082</xdr:colOff>
      <xdr:row>32</xdr:row>
      <xdr:rowOff>23448</xdr:rowOff>
    </xdr:from>
    <xdr:to>
      <xdr:col>8</xdr:col>
      <xdr:colOff>388657</xdr:colOff>
      <xdr:row>32</xdr:row>
      <xdr:rowOff>410164</xdr:rowOff>
    </xdr:to>
    <xdr:sp macro="" textlink="">
      <xdr:nvSpPr>
        <xdr:cNvPr id="35" name="テキスト ボックス 10">
          <a:extLst>
            <a:ext uri="{FF2B5EF4-FFF2-40B4-BE49-F238E27FC236}">
              <a16:creationId xmlns:a16="http://schemas.microsoft.com/office/drawing/2014/main" id="{4446B6A9-EBE0-4CF0-9173-1DEB9D30B1C1}"/>
            </a:ext>
          </a:extLst>
        </xdr:cNvPr>
        <xdr:cNvSpPr txBox="1"/>
      </xdr:nvSpPr>
      <xdr:spPr>
        <a:xfrm>
          <a:off x="8224313" y="7702063"/>
          <a:ext cx="634267" cy="386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499058</xdr:colOff>
      <xdr:row>39</xdr:row>
      <xdr:rowOff>242320</xdr:rowOff>
    </xdr:from>
    <xdr:to>
      <xdr:col>8</xdr:col>
      <xdr:colOff>304164</xdr:colOff>
      <xdr:row>40</xdr:row>
      <xdr:rowOff>262135</xdr:rowOff>
    </xdr:to>
    <xdr:sp macro="" textlink="">
      <xdr:nvSpPr>
        <xdr:cNvPr id="78" name="テキスト ボックス 11">
          <a:extLst>
            <a:ext uri="{FF2B5EF4-FFF2-40B4-BE49-F238E27FC236}">
              <a16:creationId xmlns:a16="http://schemas.microsoft.com/office/drawing/2014/main" id="{16A92EEB-A3A4-457A-AD4B-A3387213389E}"/>
            </a:ext>
          </a:extLst>
        </xdr:cNvPr>
        <xdr:cNvSpPr txBox="1"/>
      </xdr:nvSpPr>
      <xdr:spPr>
        <a:xfrm>
          <a:off x="8236289" y="9263228"/>
          <a:ext cx="537798" cy="3246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495947</xdr:colOff>
      <xdr:row>48</xdr:row>
      <xdr:rowOff>310661</xdr:rowOff>
    </xdr:from>
    <xdr:to>
      <xdr:col>8</xdr:col>
      <xdr:colOff>307403</xdr:colOff>
      <xdr:row>50</xdr:row>
      <xdr:rowOff>51874</xdr:rowOff>
    </xdr:to>
    <xdr:sp macro="" textlink="">
      <xdr:nvSpPr>
        <xdr:cNvPr id="54" name="テキスト ボックス 12">
          <a:extLst>
            <a:ext uri="{FF2B5EF4-FFF2-40B4-BE49-F238E27FC236}">
              <a16:creationId xmlns:a16="http://schemas.microsoft.com/office/drawing/2014/main" id="{54DF78BE-AC1F-D753-4774-45F25EB9225A}"/>
            </a:ext>
          </a:extLst>
        </xdr:cNvPr>
        <xdr:cNvSpPr txBox="1"/>
      </xdr:nvSpPr>
      <xdr:spPr>
        <a:xfrm>
          <a:off x="8233178" y="11283461"/>
          <a:ext cx="544148" cy="409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493920</xdr:colOff>
      <xdr:row>41</xdr:row>
      <xdr:rowOff>192647</xdr:rowOff>
    </xdr:from>
    <xdr:to>
      <xdr:col>8</xdr:col>
      <xdr:colOff>304400</xdr:colOff>
      <xdr:row>43</xdr:row>
      <xdr:rowOff>140676</xdr:rowOff>
    </xdr:to>
    <xdr:sp macro="" textlink="">
      <xdr:nvSpPr>
        <xdr:cNvPr id="77" name="テキスト ボックス 13">
          <a:extLst>
            <a:ext uri="{FF2B5EF4-FFF2-40B4-BE49-F238E27FC236}">
              <a16:creationId xmlns:a16="http://schemas.microsoft.com/office/drawing/2014/main" id="{13AAFD46-103F-4211-A0F3-650F93FD3FA4}"/>
            </a:ext>
          </a:extLst>
        </xdr:cNvPr>
        <xdr:cNvSpPr txBox="1"/>
      </xdr:nvSpPr>
      <xdr:spPr>
        <a:xfrm>
          <a:off x="8231151" y="9846601"/>
          <a:ext cx="543172" cy="487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503005</xdr:colOff>
      <xdr:row>62</xdr:row>
      <xdr:rowOff>252599</xdr:rowOff>
    </xdr:from>
    <xdr:to>
      <xdr:col>8</xdr:col>
      <xdr:colOff>310554</xdr:colOff>
      <xdr:row>63</xdr:row>
      <xdr:rowOff>310239</xdr:rowOff>
    </xdr:to>
    <xdr:sp macro="" textlink="">
      <xdr:nvSpPr>
        <xdr:cNvPr id="53" name="テキスト ボックス 14">
          <a:extLst>
            <a:ext uri="{FF2B5EF4-FFF2-40B4-BE49-F238E27FC236}">
              <a16:creationId xmlns:a16="http://schemas.microsoft.com/office/drawing/2014/main" id="{D7050A67-0022-4533-95C9-B27CC6A29937}"/>
            </a:ext>
          </a:extLst>
        </xdr:cNvPr>
        <xdr:cNvSpPr txBox="1"/>
      </xdr:nvSpPr>
      <xdr:spPr>
        <a:xfrm>
          <a:off x="8240236" y="14062384"/>
          <a:ext cx="540241" cy="380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502496</xdr:colOff>
      <xdr:row>64</xdr:row>
      <xdr:rowOff>159237</xdr:rowOff>
    </xdr:from>
    <xdr:to>
      <xdr:col>8</xdr:col>
      <xdr:colOff>415553</xdr:colOff>
      <xdr:row>66</xdr:row>
      <xdr:rowOff>13675</xdr:rowOff>
    </xdr:to>
    <xdr:sp macro="" textlink="">
      <xdr:nvSpPr>
        <xdr:cNvPr id="3" name="テキスト ボックス 15">
          <a:extLst>
            <a:ext uri="{FF2B5EF4-FFF2-40B4-BE49-F238E27FC236}">
              <a16:creationId xmlns:a16="http://schemas.microsoft.com/office/drawing/2014/main" id="{D6D35A77-8AFA-4D64-8D2E-376055A8B06B}"/>
            </a:ext>
          </a:extLst>
        </xdr:cNvPr>
        <xdr:cNvSpPr txBox="1"/>
      </xdr:nvSpPr>
      <xdr:spPr>
        <a:xfrm>
          <a:off x="8239727" y="14602068"/>
          <a:ext cx="645749" cy="411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493396</xdr:colOff>
      <xdr:row>71</xdr:row>
      <xdr:rowOff>160618</xdr:rowOff>
    </xdr:from>
    <xdr:to>
      <xdr:col>8</xdr:col>
      <xdr:colOff>339534</xdr:colOff>
      <xdr:row>72</xdr:row>
      <xdr:rowOff>221188</xdr:rowOff>
    </xdr:to>
    <xdr:sp macro="" textlink="">
      <xdr:nvSpPr>
        <xdr:cNvPr id="66" name="テキスト ボックス 16">
          <a:extLst>
            <a:ext uri="{FF2B5EF4-FFF2-40B4-BE49-F238E27FC236}">
              <a16:creationId xmlns:a16="http://schemas.microsoft.com/office/drawing/2014/main" id="{1C5EC868-F468-42CE-9CCF-FBB4C5ED31A5}"/>
            </a:ext>
          </a:extLst>
        </xdr:cNvPr>
        <xdr:cNvSpPr txBox="1"/>
      </xdr:nvSpPr>
      <xdr:spPr>
        <a:xfrm>
          <a:off x="8230627" y="16303295"/>
          <a:ext cx="578830" cy="271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503633</xdr:colOff>
      <xdr:row>77</xdr:row>
      <xdr:rowOff>146826</xdr:rowOff>
    </xdr:from>
    <xdr:to>
      <xdr:col>8</xdr:col>
      <xdr:colOff>116977</xdr:colOff>
      <xdr:row>78</xdr:row>
      <xdr:rowOff>247458</xdr:rowOff>
    </xdr:to>
    <xdr:sp macro="" textlink="">
      <xdr:nvSpPr>
        <xdr:cNvPr id="52" name="テキスト ボックス 17">
          <a:extLst>
            <a:ext uri="{FF2B5EF4-FFF2-40B4-BE49-F238E27FC236}">
              <a16:creationId xmlns:a16="http://schemas.microsoft.com/office/drawing/2014/main" id="{93842123-52ED-479C-B577-0457BC76F113}"/>
            </a:ext>
          </a:extLst>
        </xdr:cNvPr>
        <xdr:cNvSpPr txBox="1"/>
      </xdr:nvSpPr>
      <xdr:spPr>
        <a:xfrm>
          <a:off x="8240864" y="17819364"/>
          <a:ext cx="346036" cy="311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7</xdr:col>
      <xdr:colOff>301145</xdr:colOff>
      <xdr:row>40</xdr:row>
      <xdr:rowOff>281352</xdr:rowOff>
    </xdr:from>
    <xdr:to>
      <xdr:col>9</xdr:col>
      <xdr:colOff>11724</xdr:colOff>
      <xdr:row>41</xdr:row>
      <xdr:rowOff>228012</xdr:rowOff>
    </xdr:to>
    <xdr:sp macro="" textlink="">
      <xdr:nvSpPr>
        <xdr:cNvPr id="76" name="テキスト ボックス 5">
          <a:extLst>
            <a:ext uri="{FF2B5EF4-FFF2-40B4-BE49-F238E27FC236}">
              <a16:creationId xmlns:a16="http://schemas.microsoft.com/office/drawing/2014/main" id="{7BFFBA1C-A0F4-DCA9-B25C-11FB0FD51041}"/>
            </a:ext>
          </a:extLst>
        </xdr:cNvPr>
        <xdr:cNvSpPr txBox="1"/>
      </xdr:nvSpPr>
      <xdr:spPr>
        <a:xfrm>
          <a:off x="8038376" y="9607060"/>
          <a:ext cx="1175963"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88000" tIns="0" rIns="36000" bIns="72000"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oneCellAnchor>
    <xdr:from>
      <xdr:col>6</xdr:col>
      <xdr:colOff>510623</xdr:colOff>
      <xdr:row>108</xdr:row>
      <xdr:rowOff>101837</xdr:rowOff>
    </xdr:from>
    <xdr:ext cx="306174" cy="325217"/>
    <xdr:sp macro="" textlink="">
      <xdr:nvSpPr>
        <xdr:cNvPr id="79" name="テキスト ボックス 78">
          <a:extLst>
            <a:ext uri="{FF2B5EF4-FFF2-40B4-BE49-F238E27FC236}">
              <a16:creationId xmlns:a16="http://schemas.microsoft.com/office/drawing/2014/main" id="{142D22C8-1E80-458D-B25A-EF29BEA05D9F}"/>
            </a:ext>
          </a:extLst>
        </xdr:cNvPr>
        <xdr:cNvSpPr txBox="1"/>
      </xdr:nvSpPr>
      <xdr:spPr>
        <a:xfrm>
          <a:off x="7457523" y="24212787"/>
          <a:ext cx="30617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a:t>
          </a:r>
        </a:p>
      </xdr:txBody>
    </xdr:sp>
    <xdr:clientData/>
  </xdr:oneCellAnchor>
  <xdr:twoCellAnchor>
    <xdr:from>
      <xdr:col>7</xdr:col>
      <xdr:colOff>504991</xdr:colOff>
      <xdr:row>73</xdr:row>
      <xdr:rowOff>149407</xdr:rowOff>
    </xdr:from>
    <xdr:to>
      <xdr:col>8</xdr:col>
      <xdr:colOff>351129</xdr:colOff>
      <xdr:row>74</xdr:row>
      <xdr:rowOff>251390</xdr:rowOff>
    </xdr:to>
    <xdr:sp macro="" textlink="">
      <xdr:nvSpPr>
        <xdr:cNvPr id="7" name="テキスト ボックス 16">
          <a:extLst>
            <a:ext uri="{FF2B5EF4-FFF2-40B4-BE49-F238E27FC236}">
              <a16:creationId xmlns:a16="http://schemas.microsoft.com/office/drawing/2014/main" id="{B958732A-14FA-452F-B244-95DB3AA25C6A}"/>
            </a:ext>
          </a:extLst>
        </xdr:cNvPr>
        <xdr:cNvSpPr txBox="1"/>
      </xdr:nvSpPr>
      <xdr:spPr>
        <a:xfrm>
          <a:off x="8242222" y="16825484"/>
          <a:ext cx="578830" cy="312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baseline="30000">
              <a:latin typeface="Meiryo UI" panose="020B0604030504040204" pitchFamily="50" charset="-128"/>
              <a:ea typeface="Meiryo UI" panose="020B0604030504040204" pitchFamily="50" charset="-128"/>
            </a:rPr>
            <a:t>※2</a:t>
          </a:r>
        </a:p>
      </xdr:txBody>
    </xdr:sp>
    <xdr:clientData/>
  </xdr:twoCellAnchor>
  <xdr:twoCellAnchor>
    <xdr:from>
      <xdr:col>0</xdr:col>
      <xdr:colOff>152399</xdr:colOff>
      <xdr:row>145</xdr:row>
      <xdr:rowOff>8281</xdr:rowOff>
    </xdr:from>
    <xdr:to>
      <xdr:col>0</xdr:col>
      <xdr:colOff>152400</xdr:colOff>
      <xdr:row>148</xdr:row>
      <xdr:rowOff>230647</xdr:rowOff>
    </xdr:to>
    <xdr:cxnSp macro="">
      <xdr:nvCxnSpPr>
        <xdr:cNvPr id="27" name="直線コネクタ 8">
          <a:extLst>
            <a:ext uri="{FF2B5EF4-FFF2-40B4-BE49-F238E27FC236}">
              <a16:creationId xmlns:a16="http://schemas.microsoft.com/office/drawing/2014/main" id="{C8DC88DE-972C-59FC-895F-10C1D53F8F0E}"/>
            </a:ext>
          </a:extLst>
        </xdr:cNvPr>
        <xdr:cNvCxnSpPr/>
      </xdr:nvCxnSpPr>
      <xdr:spPr>
        <a:xfrm>
          <a:off x="152399" y="32973064"/>
          <a:ext cx="1" cy="1044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OMMON\CLIMATE\GHG_m&amp;r\Evaluation_Road%20Test%20Draft\Revised%20Tools\Final%20Versions\Mobile\Final\Final(after%20KPMG-MichaelG%20Review)\NextFinal\MOBILE_FinalWorksheet(1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troduction"/>
      <sheetName val="Emissions based on fuel use"/>
      <sheetName val="Emissions based on distance"/>
      <sheetName val="Reference"/>
      <sheetName val="FAQ"/>
      <sheetName val="Macros"/>
      <sheetName val="オ．5ガス算定方法"/>
    </sheetNames>
    <sheetDataSet>
      <sheetData sheetId="0"/>
      <sheetData sheetId="1"/>
      <sheetData sheetId="2"/>
      <sheetData sheetId="3">
        <row r="196">
          <cell r="E196">
            <v>4</v>
          </cell>
        </row>
      </sheetData>
      <sheetData sheetId="4">
        <row r="196">
          <cell r="E196">
            <v>4</v>
          </cell>
          <cell r="F196">
            <v>2.2541567500000004</v>
          </cell>
          <cell r="G196">
            <v>2254.1567500000006</v>
          </cell>
          <cell r="H196">
            <v>1.6093</v>
          </cell>
          <cell r="I196">
            <v>1400.7063630149758</v>
          </cell>
        </row>
        <row r="197">
          <cell r="E197">
            <v>5</v>
          </cell>
          <cell r="F197">
            <v>1.8033254000000003</v>
          </cell>
          <cell r="G197">
            <v>1803.3254000000004</v>
          </cell>
          <cell r="H197">
            <v>1.6093</v>
          </cell>
          <cell r="I197">
            <v>1120.5650904119807</v>
          </cell>
        </row>
        <row r="198">
          <cell r="E198">
            <v>6</v>
          </cell>
          <cell r="F198">
            <v>1.502771166666667</v>
          </cell>
          <cell r="G198">
            <v>1502.7711666666669</v>
          </cell>
          <cell r="H198">
            <v>1.6093</v>
          </cell>
          <cell r="I198">
            <v>933.8042420099838</v>
          </cell>
        </row>
        <row r="199">
          <cell r="E199">
            <v>7</v>
          </cell>
          <cell r="F199">
            <v>1.2880895714285716</v>
          </cell>
          <cell r="G199">
            <v>1288.0895714285716</v>
          </cell>
          <cell r="H199">
            <v>1.6093</v>
          </cell>
          <cell r="I199">
            <v>800.40363600855756</v>
          </cell>
        </row>
        <row r="200">
          <cell r="E200">
            <v>8</v>
          </cell>
          <cell r="F200">
            <v>1.1270783750000002</v>
          </cell>
          <cell r="G200">
            <v>1127.0783750000003</v>
          </cell>
          <cell r="H200">
            <v>1.6093</v>
          </cell>
          <cell r="I200">
            <v>700.35318150748788</v>
          </cell>
        </row>
        <row r="201">
          <cell r="E201">
            <v>9</v>
          </cell>
          <cell r="F201">
            <v>1.0018474444444445</v>
          </cell>
          <cell r="G201">
            <v>1001.8474444444445</v>
          </cell>
          <cell r="H201">
            <v>1.6093</v>
          </cell>
          <cell r="I201">
            <v>622.53616133998912</v>
          </cell>
        </row>
        <row r="202">
          <cell r="E202">
            <v>10</v>
          </cell>
          <cell r="F202">
            <v>0.90166270000000015</v>
          </cell>
          <cell r="G202">
            <v>901.6627000000002</v>
          </cell>
          <cell r="H202">
            <v>1.6093</v>
          </cell>
          <cell r="I202">
            <v>560.28254520599035</v>
          </cell>
        </row>
        <row r="203">
          <cell r="E203">
            <v>11</v>
          </cell>
          <cell r="F203">
            <v>0.8196933636363638</v>
          </cell>
          <cell r="G203">
            <v>819.69336363636376</v>
          </cell>
          <cell r="H203">
            <v>1.6093</v>
          </cell>
          <cell r="I203">
            <v>509.34776836908208</v>
          </cell>
        </row>
        <row r="204">
          <cell r="E204">
            <v>12</v>
          </cell>
          <cell r="F204">
            <v>0.7513855833333335</v>
          </cell>
          <cell r="G204">
            <v>751.38558333333344</v>
          </cell>
          <cell r="H204">
            <v>1.6093</v>
          </cell>
          <cell r="I204">
            <v>466.9021210049919</v>
          </cell>
        </row>
        <row r="205">
          <cell r="E205">
            <v>13</v>
          </cell>
          <cell r="F205">
            <v>0.69358669230769243</v>
          </cell>
          <cell r="G205">
            <v>693.58669230769249</v>
          </cell>
          <cell r="H205">
            <v>1.6093</v>
          </cell>
          <cell r="I205">
            <v>430.98657323537719</v>
          </cell>
        </row>
        <row r="206">
          <cell r="E206">
            <v>14</v>
          </cell>
          <cell r="F206">
            <v>0.64404478571428581</v>
          </cell>
          <cell r="G206">
            <v>644.04478571428581</v>
          </cell>
          <cell r="H206">
            <v>1.6093</v>
          </cell>
          <cell r="I206">
            <v>400.20181800427878</v>
          </cell>
        </row>
        <row r="207">
          <cell r="E207">
            <v>15</v>
          </cell>
          <cell r="F207">
            <v>0.60110846666666673</v>
          </cell>
          <cell r="G207">
            <v>601.10846666666669</v>
          </cell>
          <cell r="H207">
            <v>1.6093</v>
          </cell>
          <cell r="I207">
            <v>373.52169680399345</v>
          </cell>
        </row>
        <row r="208">
          <cell r="E208">
            <v>16</v>
          </cell>
          <cell r="F208">
            <v>0.56353918750000009</v>
          </cell>
          <cell r="G208">
            <v>563.53918750000014</v>
          </cell>
          <cell r="H208">
            <v>1.6093</v>
          </cell>
          <cell r="I208">
            <v>350.17659075374394</v>
          </cell>
        </row>
        <row r="209">
          <cell r="E209">
            <v>17</v>
          </cell>
          <cell r="F209">
            <v>0.53038982352941189</v>
          </cell>
          <cell r="G209">
            <v>530.38982352941184</v>
          </cell>
          <cell r="H209">
            <v>1.6093</v>
          </cell>
          <cell r="I209">
            <v>329.5779677682296</v>
          </cell>
        </row>
        <row r="210">
          <cell r="E210">
            <v>18</v>
          </cell>
          <cell r="F210">
            <v>0.50092372222222226</v>
          </cell>
          <cell r="G210">
            <v>500.92372222222224</v>
          </cell>
          <cell r="H210">
            <v>1.6093</v>
          </cell>
          <cell r="I210">
            <v>311.26808066999456</v>
          </cell>
        </row>
        <row r="211">
          <cell r="E211">
            <v>19</v>
          </cell>
          <cell r="F211">
            <v>0.47455931578947375</v>
          </cell>
          <cell r="G211">
            <v>474.55931578947377</v>
          </cell>
          <cell r="H211">
            <v>1.6093</v>
          </cell>
          <cell r="I211">
            <v>294.88555010841594</v>
          </cell>
        </row>
        <row r="212">
          <cell r="E212">
            <v>20</v>
          </cell>
          <cell r="F212">
            <v>0.45083135000000008</v>
          </cell>
          <cell r="G212">
            <v>450.8313500000001</v>
          </cell>
          <cell r="H212">
            <v>1.6093</v>
          </cell>
          <cell r="I212">
            <v>280.14127260299517</v>
          </cell>
        </row>
        <row r="213">
          <cell r="E213">
            <v>21</v>
          </cell>
          <cell r="F213">
            <v>0.42936319047619054</v>
          </cell>
          <cell r="G213">
            <v>429.36319047619054</v>
          </cell>
          <cell r="H213">
            <v>1.6093</v>
          </cell>
          <cell r="I213">
            <v>266.80121200285254</v>
          </cell>
        </row>
        <row r="214">
          <cell r="E214">
            <v>22</v>
          </cell>
          <cell r="F214">
            <v>0.4098466818181819</v>
          </cell>
          <cell r="G214">
            <v>409.84668181818188</v>
          </cell>
          <cell r="H214">
            <v>1.6093</v>
          </cell>
          <cell r="I214">
            <v>254.67388418454104</v>
          </cell>
        </row>
        <row r="215">
          <cell r="E215">
            <v>23</v>
          </cell>
          <cell r="F215">
            <v>0.3920272608695653</v>
          </cell>
          <cell r="G215">
            <v>392.02726086956528</v>
          </cell>
          <cell r="H215">
            <v>1.6093</v>
          </cell>
          <cell r="I215">
            <v>243.60110661130014</v>
          </cell>
        </row>
        <row r="216">
          <cell r="E216">
            <v>24</v>
          </cell>
          <cell r="F216">
            <v>0.37569279166666675</v>
          </cell>
          <cell r="G216">
            <v>375.69279166666672</v>
          </cell>
          <cell r="H216">
            <v>1.6093</v>
          </cell>
          <cell r="I216">
            <v>233.45106050249595</v>
          </cell>
        </row>
        <row r="217">
          <cell r="E217">
            <v>25</v>
          </cell>
          <cell r="F217">
            <v>0.36066508000000008</v>
          </cell>
          <cell r="G217">
            <v>360.6650800000001</v>
          </cell>
          <cell r="H217">
            <v>1.6093</v>
          </cell>
          <cell r="I217">
            <v>224.11301808239614</v>
          </cell>
        </row>
        <row r="218">
          <cell r="E218">
            <v>26</v>
          </cell>
          <cell r="F218">
            <v>0.34679334615384622</v>
          </cell>
          <cell r="G218">
            <v>346.79334615384624</v>
          </cell>
          <cell r="H218">
            <v>1.6093</v>
          </cell>
          <cell r="I218">
            <v>215.4932866176886</v>
          </cell>
        </row>
        <row r="219">
          <cell r="E219">
            <v>27</v>
          </cell>
          <cell r="F219">
            <v>0.33394914814814819</v>
          </cell>
          <cell r="G219">
            <v>333.9491481481482</v>
          </cell>
          <cell r="H219">
            <v>1.6093</v>
          </cell>
          <cell r="I219">
            <v>207.51205377999639</v>
          </cell>
        </row>
        <row r="220">
          <cell r="E220">
            <v>28</v>
          </cell>
          <cell r="F220">
            <v>0.3220223928571429</v>
          </cell>
          <cell r="G220">
            <v>322.0223928571429</v>
          </cell>
          <cell r="H220">
            <v>1.6093</v>
          </cell>
          <cell r="I220">
            <v>200.10090900213939</v>
          </cell>
        </row>
        <row r="221">
          <cell r="E221">
            <v>29</v>
          </cell>
          <cell r="F221">
            <v>0.31091817241379316</v>
          </cell>
          <cell r="G221">
            <v>310.91817241379317</v>
          </cell>
          <cell r="H221">
            <v>1.6093</v>
          </cell>
          <cell r="I221">
            <v>193.20087765723804</v>
          </cell>
        </row>
        <row r="222">
          <cell r="E222">
            <v>30</v>
          </cell>
          <cell r="F222">
            <v>0.30055423333333336</v>
          </cell>
          <cell r="G222">
            <v>300.55423333333334</v>
          </cell>
          <cell r="H222">
            <v>1.6093</v>
          </cell>
          <cell r="I222">
            <v>186.76084840199672</v>
          </cell>
        </row>
        <row r="223">
          <cell r="E223">
            <v>31</v>
          </cell>
          <cell r="F223">
            <v>0.29085893548387104</v>
          </cell>
          <cell r="G223">
            <v>290.85893548387105</v>
          </cell>
          <cell r="H223">
            <v>1.6093</v>
          </cell>
          <cell r="I223">
            <v>180.73630490515819</v>
          </cell>
        </row>
        <row r="224">
          <cell r="E224">
            <v>32</v>
          </cell>
          <cell r="F224">
            <v>0.28176959375000005</v>
          </cell>
          <cell r="G224">
            <v>281.76959375000007</v>
          </cell>
          <cell r="H224">
            <v>1.6093</v>
          </cell>
          <cell r="I224">
            <v>175.08829537687197</v>
          </cell>
        </row>
        <row r="225">
          <cell r="E225">
            <v>33</v>
          </cell>
          <cell r="F225">
            <v>0.27323112121212123</v>
          </cell>
          <cell r="G225">
            <v>273.23112121212125</v>
          </cell>
          <cell r="H225">
            <v>1.6093</v>
          </cell>
          <cell r="I225">
            <v>169.78258945636068</v>
          </cell>
        </row>
        <row r="226">
          <cell r="E226">
            <v>34</v>
          </cell>
          <cell r="F226">
            <v>0.26519491176470594</v>
          </cell>
          <cell r="G226">
            <v>265.19491176470592</v>
          </cell>
          <cell r="H226">
            <v>1.6093</v>
          </cell>
          <cell r="I226">
            <v>164.7889838841148</v>
          </cell>
        </row>
        <row r="227">
          <cell r="E227">
            <v>35</v>
          </cell>
          <cell r="F227">
            <v>0.25761791428571434</v>
          </cell>
          <cell r="G227">
            <v>257.61791428571433</v>
          </cell>
          <cell r="H227">
            <v>1.6093</v>
          </cell>
          <cell r="I227">
            <v>160.08072720171151</v>
          </cell>
        </row>
        <row r="228">
          <cell r="E228">
            <v>36</v>
          </cell>
          <cell r="F228">
            <v>0.25046186111111113</v>
          </cell>
          <cell r="G228">
            <v>250.46186111111112</v>
          </cell>
          <cell r="H228">
            <v>1.6093</v>
          </cell>
          <cell r="I228">
            <v>155.63404033499728</v>
          </cell>
        </row>
        <row r="229">
          <cell r="E229">
            <v>37</v>
          </cell>
          <cell r="F229">
            <v>0.24369262162162167</v>
          </cell>
          <cell r="G229">
            <v>243.69262162162167</v>
          </cell>
          <cell r="H229">
            <v>1.6093</v>
          </cell>
          <cell r="I229">
            <v>151.42771492053791</v>
          </cell>
        </row>
        <row r="230">
          <cell r="E230">
            <v>38</v>
          </cell>
          <cell r="F230">
            <v>0.23727965789473687</v>
          </cell>
          <cell r="G230">
            <v>237.27965789473689</v>
          </cell>
          <cell r="H230">
            <v>1.6093</v>
          </cell>
          <cell r="I230">
            <v>147.44277505420797</v>
          </cell>
        </row>
        <row r="231">
          <cell r="E231">
            <v>39</v>
          </cell>
          <cell r="F231">
            <v>0.23119556410256414</v>
          </cell>
          <cell r="G231">
            <v>231.19556410256413</v>
          </cell>
          <cell r="H231">
            <v>1.6093</v>
          </cell>
          <cell r="I231">
            <v>143.66219107845905</v>
          </cell>
        </row>
        <row r="232">
          <cell r="E232">
            <v>40</v>
          </cell>
          <cell r="F232">
            <v>0.22541567500000004</v>
          </cell>
          <cell r="G232">
            <v>225.41567500000005</v>
          </cell>
          <cell r="H232">
            <v>1.6093</v>
          </cell>
          <cell r="I232">
            <v>140.07063630149759</v>
          </cell>
        </row>
        <row r="233">
          <cell r="E233">
            <v>41</v>
          </cell>
          <cell r="F233">
            <v>0.2199177317073171</v>
          </cell>
          <cell r="G233">
            <v>219.9177317073171</v>
          </cell>
          <cell r="H233">
            <v>1.6093</v>
          </cell>
          <cell r="I233">
            <v>136.65427931853421</v>
          </cell>
        </row>
        <row r="234">
          <cell r="E234">
            <v>42</v>
          </cell>
          <cell r="F234">
            <v>0.21468159523809527</v>
          </cell>
          <cell r="G234">
            <v>214.68159523809527</v>
          </cell>
          <cell r="H234">
            <v>1.6093</v>
          </cell>
          <cell r="I234">
            <v>133.40060600142627</v>
          </cell>
        </row>
        <row r="235">
          <cell r="E235">
            <v>43</v>
          </cell>
          <cell r="F235">
            <v>0.20968900000000004</v>
          </cell>
          <cell r="G235">
            <v>209.68900000000005</v>
          </cell>
          <cell r="H235">
            <v>1.6093</v>
          </cell>
          <cell r="I235">
            <v>130.2982663269745</v>
          </cell>
        </row>
        <row r="236">
          <cell r="E236">
            <v>44</v>
          </cell>
          <cell r="F236">
            <v>0.20492334090909095</v>
          </cell>
          <cell r="G236">
            <v>204.92334090909094</v>
          </cell>
          <cell r="H236">
            <v>1.6093</v>
          </cell>
          <cell r="I236">
            <v>127.33694209227052</v>
          </cell>
        </row>
        <row r="237">
          <cell r="E237">
            <v>45</v>
          </cell>
          <cell r="F237">
            <v>0.20036948888888892</v>
          </cell>
          <cell r="G237">
            <v>200.36948888888892</v>
          </cell>
          <cell r="H237">
            <v>1.6093</v>
          </cell>
          <cell r="I237">
            <v>124.50723226799785</v>
          </cell>
        </row>
        <row r="238">
          <cell r="E238">
            <v>46</v>
          </cell>
          <cell r="F238">
            <v>0.19601363043478265</v>
          </cell>
          <cell r="G238">
            <v>196.01363043478264</v>
          </cell>
          <cell r="H238">
            <v>1.6093</v>
          </cell>
          <cell r="I238">
            <v>121.80055330565007</v>
          </cell>
        </row>
        <row r="239">
          <cell r="E239">
            <v>47</v>
          </cell>
          <cell r="F239">
            <v>0.19184312765957451</v>
          </cell>
          <cell r="G239">
            <v>191.84312765957452</v>
          </cell>
          <cell r="H239">
            <v>1.6093</v>
          </cell>
          <cell r="I239">
            <v>119.20905217148731</v>
          </cell>
        </row>
        <row r="240">
          <cell r="E240">
            <v>48</v>
          </cell>
          <cell r="F240">
            <v>0.18784639583333337</v>
          </cell>
          <cell r="G240">
            <v>187.84639583333336</v>
          </cell>
          <cell r="H240">
            <v>1.6093</v>
          </cell>
          <cell r="I240">
            <v>116.72553025124797</v>
          </cell>
        </row>
        <row r="241">
          <cell r="E241">
            <v>49</v>
          </cell>
          <cell r="F241">
            <v>0.18401279591836739</v>
          </cell>
          <cell r="G241">
            <v>184.0127959183674</v>
          </cell>
          <cell r="H241">
            <v>1.6093</v>
          </cell>
          <cell r="I241">
            <v>114.3433765726511</v>
          </cell>
        </row>
        <row r="242">
          <cell r="E242">
            <v>50</v>
          </cell>
          <cell r="F242">
            <v>0.18033254000000004</v>
          </cell>
          <cell r="G242">
            <v>180.33254000000005</v>
          </cell>
          <cell r="H242">
            <v>1.6093</v>
          </cell>
          <cell r="I242">
            <v>112.05650904119807</v>
          </cell>
        </row>
        <row r="243">
          <cell r="E243">
            <v>51</v>
          </cell>
          <cell r="F243">
            <v>0.17679660784313728</v>
          </cell>
          <cell r="G243">
            <v>176.79660784313728</v>
          </cell>
          <cell r="H243">
            <v>1.6093</v>
          </cell>
          <cell r="I243">
            <v>109.85932258940986</v>
          </cell>
        </row>
        <row r="244">
          <cell r="E244">
            <v>52</v>
          </cell>
          <cell r="F244">
            <v>0.17339667307692311</v>
          </cell>
          <cell r="G244">
            <v>173.39667307692312</v>
          </cell>
          <cell r="H244">
            <v>1.6093</v>
          </cell>
          <cell r="I244">
            <v>107.7466433088443</v>
          </cell>
        </row>
        <row r="245">
          <cell r="E245">
            <v>53</v>
          </cell>
          <cell r="F245">
            <v>0.17012503773584908</v>
          </cell>
          <cell r="G245">
            <v>170.12503773584908</v>
          </cell>
          <cell r="H245">
            <v>1.6093</v>
          </cell>
          <cell r="I245">
            <v>105.71368777471514</v>
          </cell>
        </row>
        <row r="246">
          <cell r="E246">
            <v>54</v>
          </cell>
          <cell r="F246">
            <v>0.16697457407407409</v>
          </cell>
          <cell r="G246">
            <v>166.9745740740741</v>
          </cell>
          <cell r="H246">
            <v>1.6093</v>
          </cell>
          <cell r="I246">
            <v>103.7560268899982</v>
          </cell>
        </row>
        <row r="247">
          <cell r="E247">
            <v>55</v>
          </cell>
          <cell r="F247">
            <v>0.16393867272727275</v>
          </cell>
          <cell r="G247">
            <v>163.93867272727275</v>
          </cell>
          <cell r="H247">
            <v>1.6093</v>
          </cell>
          <cell r="I247">
            <v>101.86955367381641</v>
          </cell>
        </row>
        <row r="248">
          <cell r="E248">
            <v>56</v>
          </cell>
          <cell r="F248">
            <v>0.16101119642857145</v>
          </cell>
          <cell r="G248">
            <v>161.01119642857145</v>
          </cell>
          <cell r="H248">
            <v>1.6093</v>
          </cell>
          <cell r="I248">
            <v>100.05045450106969</v>
          </cell>
        </row>
        <row r="249">
          <cell r="E249">
            <v>57</v>
          </cell>
          <cell r="F249">
            <v>0.15818643859649126</v>
          </cell>
          <cell r="G249">
            <v>158.18643859649126</v>
          </cell>
          <cell r="H249">
            <v>1.6093</v>
          </cell>
          <cell r="I249">
            <v>98.295183369471985</v>
          </cell>
        </row>
        <row r="250">
          <cell r="E250">
            <v>58</v>
          </cell>
          <cell r="F250">
            <v>0.15545908620689658</v>
          </cell>
          <cell r="G250">
            <v>155.45908620689659</v>
          </cell>
          <cell r="H250">
            <v>1.6093</v>
          </cell>
          <cell r="I250">
            <v>96.600438828619019</v>
          </cell>
        </row>
        <row r="251">
          <cell r="E251">
            <v>59</v>
          </cell>
          <cell r="F251">
            <v>0.15282418644067799</v>
          </cell>
          <cell r="G251">
            <v>152.82418644067801</v>
          </cell>
          <cell r="H251">
            <v>1.6093</v>
          </cell>
          <cell r="I251">
            <v>94.963143255252604</v>
          </cell>
        </row>
        <row r="252">
          <cell r="E252">
            <v>60</v>
          </cell>
          <cell r="F252">
            <v>0.15027711666666668</v>
          </cell>
          <cell r="G252">
            <v>150.27711666666667</v>
          </cell>
          <cell r="H252">
            <v>1.6093</v>
          </cell>
          <cell r="I252">
            <v>93.380424200998362</v>
          </cell>
        </row>
        <row r="253">
          <cell r="E253">
            <v>61</v>
          </cell>
          <cell r="F253">
            <v>0.14781355737704921</v>
          </cell>
          <cell r="G253">
            <v>147.81355737704922</v>
          </cell>
          <cell r="H253">
            <v>1.6093</v>
          </cell>
          <cell r="I253">
            <v>91.849597574752522</v>
          </cell>
        </row>
        <row r="254">
          <cell r="E254">
            <v>62</v>
          </cell>
          <cell r="F254">
            <v>0.14542946774193552</v>
          </cell>
          <cell r="G254">
            <v>145.42946774193553</v>
          </cell>
          <cell r="H254">
            <v>1.6093</v>
          </cell>
          <cell r="I254">
            <v>90.368152452579096</v>
          </cell>
        </row>
        <row r="255">
          <cell r="E255">
            <v>63</v>
          </cell>
          <cell r="F255">
            <v>0.14312106349206352</v>
          </cell>
          <cell r="G255">
            <v>143.12106349206351</v>
          </cell>
          <cell r="H255">
            <v>1.6093</v>
          </cell>
          <cell r="I255">
            <v>88.933737334284174</v>
          </cell>
        </row>
        <row r="256">
          <cell r="E256">
            <v>64</v>
          </cell>
          <cell r="F256">
            <v>0.14088479687500002</v>
          </cell>
          <cell r="G256">
            <v>140.88479687500003</v>
          </cell>
          <cell r="H256">
            <v>1.6093</v>
          </cell>
          <cell r="I256">
            <v>87.544147688435984</v>
          </cell>
        </row>
        <row r="257">
          <cell r="E257">
            <v>65</v>
          </cell>
          <cell r="F257">
            <v>0.1387173384615385</v>
          </cell>
          <cell r="G257">
            <v>138.7173384615385</v>
          </cell>
          <cell r="H257">
            <v>1.6093</v>
          </cell>
          <cell r="I257">
            <v>86.197314647075444</v>
          </cell>
        </row>
        <row r="258">
          <cell r="E258">
            <v>66</v>
          </cell>
          <cell r="F258">
            <v>0.13661556060606062</v>
          </cell>
          <cell r="G258">
            <v>136.61556060606063</v>
          </cell>
          <cell r="H258">
            <v>1.6093</v>
          </cell>
          <cell r="I258">
            <v>84.891294728180341</v>
          </cell>
        </row>
        <row r="259">
          <cell r="E259">
            <v>67</v>
          </cell>
          <cell r="F259">
            <v>0.13457652238805973</v>
          </cell>
          <cell r="G259">
            <v>134.57652238805971</v>
          </cell>
          <cell r="H259">
            <v>1.6093</v>
          </cell>
          <cell r="I259">
            <v>83.624260478506002</v>
          </cell>
        </row>
      </sheetData>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mm.co.jp/sustainability/data/pdf/Water_Accounting_Data_2026_JP.pdf" TargetMode="External"/><Relationship Id="rId1" Type="http://schemas.openxmlformats.org/officeDocument/2006/relationships/hyperlink" Target="https://www.smm.co.jp/en/sustainability/data/pdf/Water_Accounting_Data_2026_EN.pdf"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6691-72B0-4C3C-8C76-8ECD9E624F7F}">
  <sheetPr>
    <tabColor theme="8" tint="0.79998168889431442"/>
  </sheetPr>
  <dimension ref="A1:L69"/>
  <sheetViews>
    <sheetView showGridLines="0" tabSelected="1" zoomScaleNormal="100" zoomScaleSheetLayoutView="130" workbookViewId="0"/>
  </sheetViews>
  <sheetFormatPr defaultColWidth="8.625" defaultRowHeight="14.25"/>
  <cols>
    <col min="1" max="1" width="3.5" style="17" customWidth="1"/>
    <col min="2" max="2" width="2.75" style="1" customWidth="1"/>
    <col min="3" max="3" width="19.125" style="1" customWidth="1"/>
    <col min="4" max="4" width="29.625" style="31" customWidth="1"/>
    <col min="5" max="5" width="15.5" style="1" customWidth="1"/>
    <col min="6" max="6" width="6.75" style="1" customWidth="1"/>
    <col min="7" max="11" width="9.125" style="1" customWidth="1"/>
    <col min="12" max="12" width="3.125" style="1" customWidth="1"/>
    <col min="13" max="16384" width="8.625" style="1"/>
  </cols>
  <sheetData>
    <row r="1" spans="1:12" ht="33">
      <c r="A1" s="47" t="s">
        <v>459</v>
      </c>
    </row>
    <row r="2" spans="1:12" ht="10.15" customHeight="1">
      <c r="C2" s="48"/>
    </row>
    <row r="3" spans="1:12" ht="15.6" customHeight="1">
      <c r="A3" s="328" t="s">
        <v>372</v>
      </c>
    </row>
    <row r="4" spans="1:12" ht="10.15" customHeight="1">
      <c r="C4" s="328"/>
    </row>
    <row r="5" spans="1:12" s="53" customFormat="1" ht="12">
      <c r="A5" s="339" t="s">
        <v>374</v>
      </c>
      <c r="B5" s="201" t="s">
        <v>393</v>
      </c>
    </row>
    <row r="6" spans="1:12" s="53" customFormat="1" ht="12">
      <c r="A6" s="338"/>
      <c r="D6" s="330"/>
      <c r="E6" s="330"/>
      <c r="F6" s="330"/>
      <c r="G6" s="330"/>
      <c r="H6" s="330"/>
      <c r="I6" s="330"/>
      <c r="J6" s="330"/>
      <c r="K6" s="330"/>
      <c r="L6" s="330"/>
    </row>
    <row r="7" spans="1:12" s="53" customFormat="1" ht="12">
      <c r="C7" s="53" t="s">
        <v>396</v>
      </c>
    </row>
    <row r="8" spans="1:12" s="331" customFormat="1" ht="12">
      <c r="A8" s="338"/>
      <c r="C8" s="53"/>
      <c r="G8" s="332"/>
      <c r="H8" s="332"/>
      <c r="I8" s="332"/>
      <c r="J8" s="332"/>
      <c r="K8" s="295"/>
    </row>
    <row r="9" spans="1:12" s="331" customFormat="1" ht="12">
      <c r="A9" s="340" t="s">
        <v>377</v>
      </c>
      <c r="B9" s="201" t="s">
        <v>394</v>
      </c>
      <c r="G9" s="332"/>
      <c r="H9" s="332"/>
      <c r="I9" s="332"/>
      <c r="J9" s="332"/>
      <c r="K9" s="295"/>
    </row>
    <row r="10" spans="1:12" s="331" customFormat="1" ht="12">
      <c r="A10" s="338"/>
      <c r="C10" s="53"/>
      <c r="G10" s="332"/>
      <c r="H10" s="332"/>
      <c r="I10" s="332"/>
      <c r="J10" s="332"/>
      <c r="K10" s="295"/>
    </row>
    <row r="11" spans="1:12" s="331" customFormat="1" ht="12">
      <c r="C11" s="327" t="s">
        <v>376</v>
      </c>
      <c r="G11" s="332"/>
      <c r="H11" s="332"/>
      <c r="I11" s="332"/>
      <c r="J11" s="332"/>
      <c r="K11" s="332"/>
    </row>
    <row r="12" spans="1:12" s="53" customFormat="1" ht="12">
      <c r="A12" s="338"/>
      <c r="C12" s="161"/>
      <c r="D12" s="161"/>
      <c r="E12" s="161"/>
      <c r="F12" s="161"/>
      <c r="G12" s="161"/>
      <c r="H12" s="161"/>
      <c r="I12" s="161"/>
      <c r="J12" s="161"/>
      <c r="K12" s="161"/>
      <c r="L12" s="161"/>
    </row>
    <row r="13" spans="1:12" s="53" customFormat="1" ht="12">
      <c r="A13" s="340" t="s">
        <v>378</v>
      </c>
      <c r="C13" s="327" t="s">
        <v>375</v>
      </c>
    </row>
    <row r="14" spans="1:12" s="53" customFormat="1" ht="12">
      <c r="A14" s="338"/>
      <c r="C14" s="327"/>
    </row>
    <row r="15" spans="1:12" s="53" customFormat="1" ht="12">
      <c r="A15" s="340" t="s">
        <v>388</v>
      </c>
      <c r="B15" s="201" t="s">
        <v>381</v>
      </c>
    </row>
    <row r="16" spans="1:12" s="53" customFormat="1" ht="12">
      <c r="A16" s="338"/>
      <c r="C16" s="345"/>
      <c r="D16" s="345"/>
      <c r="E16" s="345"/>
      <c r="F16" s="345"/>
      <c r="G16" s="345"/>
      <c r="H16" s="345"/>
      <c r="I16" s="345"/>
      <c r="J16" s="345"/>
      <c r="K16" s="345"/>
      <c r="L16" s="120"/>
    </row>
    <row r="17" spans="1:12" s="52" customFormat="1" ht="12">
      <c r="C17" s="53" t="s">
        <v>392</v>
      </c>
      <c r="D17" s="329"/>
      <c r="E17" s="329"/>
      <c r="F17" s="329"/>
      <c r="G17" s="329"/>
      <c r="H17" s="329"/>
      <c r="I17" s="329"/>
      <c r="J17" s="329"/>
      <c r="K17" s="329"/>
      <c r="L17" s="329"/>
    </row>
    <row r="18" spans="1:12" s="52" customFormat="1" ht="12">
      <c r="A18" s="340"/>
      <c r="C18" s="53"/>
      <c r="D18" s="329"/>
      <c r="E18" s="329"/>
      <c r="F18" s="329"/>
      <c r="G18" s="329"/>
      <c r="H18" s="329"/>
      <c r="I18" s="329"/>
      <c r="J18" s="329"/>
      <c r="K18" s="329"/>
      <c r="L18" s="329"/>
    </row>
    <row r="19" spans="1:12" s="53" customFormat="1" ht="12">
      <c r="A19" s="338"/>
      <c r="C19" s="53" t="s">
        <v>457</v>
      </c>
    </row>
    <row r="20" spans="1:12" s="53" customFormat="1" ht="12">
      <c r="A20" s="338"/>
    </row>
    <row r="21" spans="1:12" s="53" customFormat="1" ht="12">
      <c r="A21" s="338"/>
      <c r="C21" s="53" t="s">
        <v>380</v>
      </c>
    </row>
    <row r="22" spans="1:12" s="53" customFormat="1" ht="12">
      <c r="A22" s="338"/>
    </row>
    <row r="23" spans="1:12" s="53" customFormat="1" ht="12">
      <c r="A23" s="338"/>
      <c r="C23" s="53" t="s">
        <v>391</v>
      </c>
    </row>
    <row r="24" spans="1:12" s="53" customFormat="1" ht="12">
      <c r="A24" s="338"/>
    </row>
    <row r="25" spans="1:12" s="53" customFormat="1" ht="12">
      <c r="A25" s="338"/>
      <c r="C25" s="53" t="s">
        <v>382</v>
      </c>
    </row>
    <row r="26" spans="1:12" s="53" customFormat="1" ht="12">
      <c r="A26" s="338"/>
    </row>
    <row r="27" spans="1:12" s="53" customFormat="1" ht="12">
      <c r="A27" s="338"/>
      <c r="C27" s="53" t="s">
        <v>383</v>
      </c>
    </row>
    <row r="28" spans="1:12" s="53" customFormat="1" ht="12">
      <c r="A28" s="338"/>
    </row>
    <row r="29" spans="1:12" s="53" customFormat="1" ht="12">
      <c r="A29" s="338"/>
      <c r="C29" s="53" t="s">
        <v>384</v>
      </c>
    </row>
    <row r="30" spans="1:12" s="53" customFormat="1" ht="12">
      <c r="A30" s="338"/>
    </row>
    <row r="31" spans="1:12" s="53" customFormat="1" ht="12">
      <c r="A31" s="338"/>
      <c r="C31" s="53" t="s">
        <v>386</v>
      </c>
    </row>
    <row r="32" spans="1:12" s="53" customFormat="1" ht="12">
      <c r="A32" s="338"/>
    </row>
    <row r="33" spans="1:4" s="53" customFormat="1" ht="12">
      <c r="A33" s="340" t="s">
        <v>387</v>
      </c>
      <c r="C33" s="53" t="s">
        <v>379</v>
      </c>
    </row>
    <row r="34" spans="1:4" s="53" customFormat="1" ht="12">
      <c r="A34" s="338"/>
    </row>
    <row r="35" spans="1:4" s="53" customFormat="1" ht="12">
      <c r="A35" s="340" t="s">
        <v>390</v>
      </c>
      <c r="C35" s="53" t="s">
        <v>389</v>
      </c>
    </row>
    <row r="36" spans="1:4" s="53" customFormat="1" ht="12">
      <c r="A36" s="201"/>
    </row>
    <row r="37" spans="1:4" s="53" customFormat="1" ht="12">
      <c r="A37" s="201"/>
    </row>
    <row r="38" spans="1:4" ht="12">
      <c r="C38" s="17"/>
      <c r="D38" s="1"/>
    </row>
    <row r="39" spans="1:4">
      <c r="C39" s="31"/>
      <c r="D39" s="1"/>
    </row>
    <row r="40" spans="1:4" ht="12">
      <c r="D40" s="1"/>
    </row>
    <row r="41" spans="1:4">
      <c r="C41" s="31"/>
      <c r="D41" s="1"/>
    </row>
    <row r="42" spans="1:4">
      <c r="C42" s="31"/>
      <c r="D42" s="1"/>
    </row>
    <row r="43" spans="1:4">
      <c r="C43" s="31"/>
      <c r="D43" s="1"/>
    </row>
    <row r="44" spans="1:4">
      <c r="C44" s="31"/>
      <c r="D44" s="1"/>
    </row>
    <row r="45" spans="1:4">
      <c r="C45" s="31"/>
      <c r="D45" s="1"/>
    </row>
    <row r="46" spans="1:4">
      <c r="C46" s="31"/>
      <c r="D46" s="1"/>
    </row>
    <row r="47" spans="1:4">
      <c r="C47" s="31"/>
      <c r="D47" s="1"/>
    </row>
    <row r="48" spans="1:4">
      <c r="C48" s="31"/>
      <c r="D48" s="1"/>
    </row>
    <row r="49" spans="3:11">
      <c r="C49" s="31"/>
      <c r="D49" s="1"/>
    </row>
    <row r="50" spans="3:11">
      <c r="C50" s="31"/>
      <c r="D50" s="1"/>
    </row>
    <row r="51" spans="3:11">
      <c r="C51" s="31"/>
      <c r="D51" s="1"/>
    </row>
    <row r="52" spans="3:11">
      <c r="C52" s="31"/>
      <c r="D52" s="1"/>
    </row>
    <row r="53" spans="3:11">
      <c r="C53" s="31"/>
      <c r="D53" s="1"/>
    </row>
    <row r="54" spans="3:11">
      <c r="C54" s="31"/>
    </row>
    <row r="55" spans="3:11">
      <c r="C55" s="31"/>
    </row>
    <row r="63" spans="3:11">
      <c r="K63" s="79"/>
    </row>
    <row r="69" spans="3:3">
      <c r="C69" s="81"/>
    </row>
  </sheetData>
  <sheetProtection algorithmName="SHA-512" hashValue="6ZPpz5RVpZq4bXL3f49SnaVekW/iiq1Ws+q1kK/y1/ZXMPrYPrHh217JmCStvr0ArieUjGh4m3YqCcLm93PLkQ==" saltValue="pikFas+d4lJwy5cHcjLl6w==" spinCount="100000" sheet="1" objects="1" scenarios="1"/>
  <mergeCells count="1">
    <mergeCell ref="C16:K16"/>
  </mergeCells>
  <phoneticPr fontId="10"/>
  <hyperlinks>
    <hyperlink ref="A5" location="'E-1'!A1" display="E-1" xr:uid="{CC793EEA-C00E-47E9-8CAE-0D71BDF5F293}"/>
    <hyperlink ref="A9" location="'E-2'!A1" display="E-2" xr:uid="{8E86BE92-3F0C-4F86-9685-822947117A37}"/>
    <hyperlink ref="A13" location="'E-3'!A1" display="E-3" xr:uid="{75BFF45C-9363-4548-8C09-F79F3AE1C5FE}"/>
    <hyperlink ref="A15" location="'E-4'!A1" display="E-4" xr:uid="{D1841379-EDF3-4BBC-AD68-13C6737037DB}"/>
    <hyperlink ref="A33" location="'E-5'!A1" display="E-5" xr:uid="{3E2F9B0B-DD5E-4B58-A2C6-9420BB23F3FF}"/>
    <hyperlink ref="A35" location="'E-6'!A1" display="E-6" xr:uid="{854B8251-2C2D-488F-863F-412C3C83D014}"/>
  </hyperlinks>
  <printOptions horizontalCentered="1"/>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6E21-86D2-4E36-9516-9212273FC3D1}">
  <sheetPr>
    <tabColor theme="8" tint="0.79998168889431442"/>
  </sheetPr>
  <dimension ref="A1:J52"/>
  <sheetViews>
    <sheetView showGridLines="0" zoomScaleNormal="100" zoomScaleSheetLayoutView="130" workbookViewId="0"/>
  </sheetViews>
  <sheetFormatPr defaultColWidth="8.625" defaultRowHeight="14.25"/>
  <cols>
    <col min="1" max="1" width="19.125" style="1" customWidth="1"/>
    <col min="2" max="2" width="29.625" style="31" customWidth="1"/>
    <col min="3" max="3" width="15.5" style="1" customWidth="1"/>
    <col min="4" max="4" width="6.75" style="1" customWidth="1"/>
    <col min="5" max="9" width="9.125" style="1" customWidth="1"/>
    <col min="10" max="10" width="4" style="1" customWidth="1"/>
    <col min="11" max="16384" width="8.625" style="1"/>
  </cols>
  <sheetData>
    <row r="1" spans="1:10" ht="33">
      <c r="A1" s="47" t="s">
        <v>50</v>
      </c>
    </row>
    <row r="2" spans="1:10" ht="10.5" customHeight="1">
      <c r="A2" s="48"/>
    </row>
    <row r="3" spans="1:10" ht="15.75">
      <c r="A3" s="48" t="s">
        <v>23</v>
      </c>
      <c r="B3" s="66"/>
      <c r="C3" s="67"/>
      <c r="D3" s="67"/>
      <c r="E3" s="67"/>
      <c r="F3" s="67"/>
      <c r="G3" s="67"/>
      <c r="H3" s="67"/>
      <c r="I3" s="67"/>
      <c r="J3" s="67"/>
    </row>
    <row r="4" spans="1:10" ht="16.5" thickBot="1">
      <c r="A4" s="63" t="s">
        <v>155</v>
      </c>
      <c r="B4" s="64"/>
      <c r="C4" s="65"/>
      <c r="D4" s="65"/>
      <c r="E4" s="65"/>
      <c r="F4" s="65"/>
      <c r="G4" s="65"/>
      <c r="H4" s="65"/>
      <c r="I4" s="65"/>
      <c r="J4" s="65"/>
    </row>
    <row r="5" spans="1:10" ht="10.5" customHeight="1" thickTop="1">
      <c r="A5" s="48"/>
    </row>
    <row r="6" spans="1:10" s="55" customFormat="1" ht="15.75">
      <c r="A6" s="77" t="s">
        <v>19</v>
      </c>
      <c r="B6" s="54"/>
      <c r="E6" s="56"/>
      <c r="F6" s="56"/>
      <c r="G6" s="56"/>
      <c r="H6" s="56"/>
      <c r="I6" s="78" t="s">
        <v>78</v>
      </c>
    </row>
    <row r="7" spans="1:10" s="55" customFormat="1" ht="15.75">
      <c r="A7" s="77" t="s">
        <v>395</v>
      </c>
      <c r="B7" s="54"/>
      <c r="E7" s="56"/>
      <c r="F7" s="56"/>
      <c r="G7" s="56"/>
      <c r="H7" s="56"/>
      <c r="I7" s="56"/>
    </row>
    <row r="8" spans="1:10" ht="27.75" customHeight="1">
      <c r="A8" s="350"/>
      <c r="B8" s="351"/>
      <c r="C8" s="241" t="s">
        <v>184</v>
      </c>
      <c r="D8" s="241" t="s">
        <v>27</v>
      </c>
      <c r="E8" s="242" t="s">
        <v>21</v>
      </c>
      <c r="F8" s="242" t="s">
        <v>28</v>
      </c>
      <c r="G8" s="242" t="s">
        <v>163</v>
      </c>
      <c r="H8" s="242" t="s">
        <v>30</v>
      </c>
      <c r="I8" s="242" t="s">
        <v>31</v>
      </c>
      <c r="J8" s="72"/>
    </row>
    <row r="9" spans="1:10" ht="30" customHeight="1">
      <c r="A9" s="352" t="s">
        <v>280</v>
      </c>
      <c r="B9" s="353"/>
      <c r="C9" s="349" t="s">
        <v>97</v>
      </c>
      <c r="D9" s="135" t="s">
        <v>231</v>
      </c>
      <c r="E9" s="243" t="s">
        <v>232</v>
      </c>
      <c r="F9" s="243" t="s">
        <v>233</v>
      </c>
      <c r="G9" s="243" t="s">
        <v>234</v>
      </c>
      <c r="H9" s="243" t="s">
        <v>235</v>
      </c>
      <c r="I9" s="244" t="s">
        <v>236</v>
      </c>
      <c r="J9" s="71"/>
    </row>
    <row r="10" spans="1:10" ht="33" customHeight="1">
      <c r="A10" s="352" t="s">
        <v>185</v>
      </c>
      <c r="B10" s="354"/>
      <c r="C10" s="349"/>
      <c r="D10" s="135" t="s">
        <v>231</v>
      </c>
      <c r="E10" s="243" t="s">
        <v>237</v>
      </c>
      <c r="F10" s="243" t="s">
        <v>238</v>
      </c>
      <c r="G10" s="243" t="s">
        <v>239</v>
      </c>
      <c r="H10" s="243" t="s">
        <v>249</v>
      </c>
      <c r="I10" s="244" t="s">
        <v>71</v>
      </c>
      <c r="J10" s="71"/>
    </row>
    <row r="11" spans="1:10" s="53" customFormat="1" ht="12">
      <c r="A11" s="355" t="s">
        <v>362</v>
      </c>
      <c r="B11" s="355"/>
      <c r="C11" s="355"/>
      <c r="D11" s="355"/>
      <c r="E11" s="355"/>
      <c r="F11" s="355"/>
      <c r="G11" s="355"/>
      <c r="H11" s="355"/>
      <c r="I11" s="355"/>
      <c r="J11" s="355"/>
    </row>
    <row r="12" spans="1:10" s="53" customFormat="1" ht="23.25" customHeight="1">
      <c r="A12" s="355" t="s">
        <v>412</v>
      </c>
      <c r="B12" s="355"/>
      <c r="C12" s="355"/>
      <c r="D12" s="355"/>
      <c r="E12" s="355"/>
      <c r="F12" s="355"/>
      <c r="G12" s="355"/>
      <c r="H12" s="355"/>
      <c r="I12" s="355"/>
      <c r="J12" s="355"/>
    </row>
    <row r="13" spans="1:10" s="53" customFormat="1" ht="12">
      <c r="A13" s="161" t="s">
        <v>363</v>
      </c>
      <c r="B13" s="161"/>
      <c r="C13" s="161"/>
      <c r="D13" s="161"/>
      <c r="E13" s="161"/>
      <c r="F13" s="161"/>
      <c r="G13" s="161"/>
      <c r="H13" s="161"/>
      <c r="I13" s="161"/>
      <c r="J13" s="161"/>
    </row>
    <row r="14" spans="1:10" s="53" customFormat="1" ht="12.75" customHeight="1">
      <c r="A14" s="161" t="s">
        <v>413</v>
      </c>
      <c r="B14" s="161"/>
      <c r="C14" s="161"/>
      <c r="D14" s="161"/>
      <c r="E14" s="161"/>
      <c r="F14" s="161"/>
      <c r="G14" s="161"/>
      <c r="H14" s="161"/>
      <c r="I14" s="161"/>
      <c r="J14" s="161"/>
    </row>
    <row r="15" spans="1:10" ht="12">
      <c r="A15" s="53" t="s">
        <v>301</v>
      </c>
      <c r="B15" s="53"/>
      <c r="C15" s="53"/>
      <c r="D15" s="53"/>
      <c r="E15" s="53"/>
      <c r="F15" s="53"/>
      <c r="G15" s="53"/>
      <c r="H15" s="53"/>
      <c r="I15" s="53"/>
      <c r="J15" s="53"/>
    </row>
    <row r="16" spans="1:10" s="53" customFormat="1" ht="12">
      <c r="A16" s="345"/>
      <c r="B16" s="345"/>
      <c r="C16" s="345"/>
      <c r="D16" s="345"/>
      <c r="E16" s="345"/>
      <c r="F16" s="345"/>
      <c r="G16" s="345"/>
      <c r="H16" s="345"/>
      <c r="I16" s="345"/>
      <c r="J16" s="120"/>
    </row>
    <row r="17" spans="1:10" s="52" customFormat="1" ht="10.5" customHeight="1">
      <c r="A17" s="346"/>
      <c r="B17" s="346"/>
      <c r="C17" s="346"/>
      <c r="D17" s="346"/>
      <c r="E17" s="346"/>
      <c r="F17" s="346"/>
      <c r="G17" s="346"/>
      <c r="H17" s="346"/>
      <c r="I17" s="346"/>
      <c r="J17" s="346"/>
    </row>
    <row r="18" spans="1:10" s="52" customFormat="1" ht="10.5" customHeight="1">
      <c r="A18" s="347"/>
      <c r="B18" s="348"/>
      <c r="C18" s="348"/>
      <c r="D18" s="348"/>
      <c r="E18" s="348"/>
      <c r="F18" s="348"/>
      <c r="G18" s="348"/>
      <c r="H18" s="348"/>
      <c r="I18" s="348"/>
      <c r="J18" s="348"/>
    </row>
    <row r="19" spans="1:10" s="53" customFormat="1" ht="12"/>
    <row r="21" spans="1:10" ht="12">
      <c r="A21" s="51"/>
      <c r="B21" s="1"/>
    </row>
    <row r="22" spans="1:10">
      <c r="A22" s="31"/>
      <c r="B22" s="1"/>
    </row>
    <row r="23" spans="1:10" ht="12">
      <c r="B23" s="1"/>
    </row>
    <row r="24" spans="1:10">
      <c r="A24" s="31"/>
      <c r="B24" s="1"/>
    </row>
    <row r="25" spans="1:10">
      <c r="A25" s="31"/>
      <c r="B25" s="1"/>
    </row>
    <row r="26" spans="1:10">
      <c r="A26" s="31"/>
      <c r="B26" s="1"/>
    </row>
    <row r="27" spans="1:10">
      <c r="A27" s="31"/>
      <c r="B27" s="1"/>
    </row>
    <row r="28" spans="1:10">
      <c r="A28" s="31"/>
      <c r="B28" s="1"/>
    </row>
    <row r="29" spans="1:10">
      <c r="A29" s="31"/>
      <c r="B29" s="1"/>
    </row>
    <row r="30" spans="1:10">
      <c r="A30" s="31"/>
      <c r="B30" s="1"/>
    </row>
    <row r="31" spans="1:10">
      <c r="A31" s="31"/>
      <c r="B31" s="1"/>
    </row>
    <row r="32" spans="1:10">
      <c r="A32" s="31"/>
      <c r="B32" s="1"/>
    </row>
    <row r="33" spans="1:9">
      <c r="A33" s="31"/>
      <c r="B33" s="1"/>
    </row>
    <row r="34" spans="1:9">
      <c r="A34" s="31"/>
      <c r="B34" s="1"/>
    </row>
    <row r="35" spans="1:9">
      <c r="A35" s="31"/>
      <c r="B35" s="1"/>
    </row>
    <row r="36" spans="1:9">
      <c r="A36" s="31"/>
      <c r="B36" s="1"/>
    </row>
    <row r="37" spans="1:9">
      <c r="A37" s="31"/>
    </row>
    <row r="38" spans="1:9">
      <c r="A38" s="31"/>
    </row>
    <row r="46" spans="1:9">
      <c r="I46" s="79"/>
    </row>
    <row r="52" spans="1:1">
      <c r="A52" s="81"/>
    </row>
  </sheetData>
  <sheetProtection algorithmName="SHA-512" hashValue="MVwRL3z/cGWxQDNIPSh4ZqoLE6QBT8z638pFtEAaneMGrPhky7Cct06VnKl7n6NqaROe46P0ykOJqmz/6oKghw==" saltValue="Oj46SIfyDz2nvuGuzLhXWA==" spinCount="100000" sheet="1" objects="1" scenarios="1"/>
  <mergeCells count="9">
    <mergeCell ref="A16:I16"/>
    <mergeCell ref="A17:J17"/>
    <mergeCell ref="A18:J18"/>
    <mergeCell ref="C9:C10"/>
    <mergeCell ref="A8:B8"/>
    <mergeCell ref="A9:B9"/>
    <mergeCell ref="A10:B10"/>
    <mergeCell ref="A12:J12"/>
    <mergeCell ref="A11:J11"/>
  </mergeCells>
  <phoneticPr fontId="10"/>
  <printOptions horizontalCentered="1"/>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400A8-3C3F-430B-90B1-AE640905647D}">
  <sheetPr>
    <tabColor theme="8" tint="0.79998168889431442"/>
  </sheetPr>
  <dimension ref="A1:K51"/>
  <sheetViews>
    <sheetView showGridLines="0" zoomScaleNormal="100" zoomScaleSheetLayoutView="130" workbookViewId="0"/>
  </sheetViews>
  <sheetFormatPr defaultColWidth="8.625" defaultRowHeight="14.25"/>
  <cols>
    <col min="1" max="1" width="20.25" style="1" customWidth="1"/>
    <col min="2" max="2" width="29.625" style="31" customWidth="1"/>
    <col min="3" max="3" width="15.5" style="1" customWidth="1"/>
    <col min="4" max="4" width="6.75" style="1" customWidth="1"/>
    <col min="5" max="9" width="9.125" style="1" customWidth="1"/>
    <col min="10" max="10" width="3.625" style="1" customWidth="1"/>
    <col min="11" max="16384" width="8.625" style="1"/>
  </cols>
  <sheetData>
    <row r="1" spans="1:10" ht="33">
      <c r="A1" s="47" t="s">
        <v>50</v>
      </c>
    </row>
    <row r="2" spans="1:10" ht="10.5" customHeight="1">
      <c r="A2" s="48"/>
    </row>
    <row r="3" spans="1:10" ht="15.75">
      <c r="A3" s="48" t="s">
        <v>32</v>
      </c>
    </row>
    <row r="4" spans="1:10" ht="15.75">
      <c r="A4" s="245" t="s">
        <v>178</v>
      </c>
      <c r="B4" s="64"/>
      <c r="C4" s="65"/>
      <c r="D4" s="65"/>
      <c r="E4" s="65"/>
      <c r="F4" s="65"/>
      <c r="G4" s="65"/>
      <c r="H4" s="65"/>
      <c r="I4" s="65"/>
      <c r="J4" s="65"/>
    </row>
    <row r="5" spans="1:10" ht="10.5" customHeight="1" thickTop="1">
      <c r="A5" s="48"/>
    </row>
    <row r="6" spans="1:10" ht="17.25">
      <c r="A6" s="76" t="s">
        <v>352</v>
      </c>
      <c r="F6" s="50"/>
      <c r="G6" s="50"/>
      <c r="H6" s="50"/>
      <c r="I6" s="50" t="s">
        <v>22</v>
      </c>
    </row>
    <row r="7" spans="1:10" ht="15.75" hidden="1">
      <c r="A7" s="68"/>
      <c r="F7" s="50"/>
      <c r="G7" s="50"/>
      <c r="H7" s="50"/>
      <c r="I7" s="50"/>
    </row>
    <row r="8" spans="1:10" ht="25.5" customHeight="1">
      <c r="A8" s="350"/>
      <c r="B8" s="351"/>
      <c r="C8" s="241" t="s">
        <v>184</v>
      </c>
      <c r="D8" s="241" t="s">
        <v>27</v>
      </c>
      <c r="E8" s="242" t="s">
        <v>21</v>
      </c>
      <c r="F8" s="242" t="s">
        <v>28</v>
      </c>
      <c r="G8" s="242" t="s">
        <v>163</v>
      </c>
      <c r="H8" s="242" t="s">
        <v>30</v>
      </c>
      <c r="I8" s="242" t="s">
        <v>31</v>
      </c>
    </row>
    <row r="9" spans="1:10" ht="25.5" customHeight="1">
      <c r="A9" s="364" t="s">
        <v>422</v>
      </c>
      <c r="B9" s="365"/>
      <c r="C9" s="246" t="s">
        <v>97</v>
      </c>
      <c r="D9" s="247" t="s">
        <v>82</v>
      </c>
      <c r="E9" s="248">
        <f>+E10+E11</f>
        <v>2647</v>
      </c>
      <c r="F9" s="248">
        <f>+F10+F11</f>
        <v>2823</v>
      </c>
      <c r="G9" s="248">
        <v>2556</v>
      </c>
      <c r="H9" s="248">
        <v>2356.277</v>
      </c>
      <c r="I9" s="248">
        <v>2397.4940000000001</v>
      </c>
      <c r="J9" s="17"/>
    </row>
    <row r="10" spans="1:10" ht="25.5" customHeight="1">
      <c r="A10" s="366" t="s">
        <v>353</v>
      </c>
      <c r="B10" s="367"/>
      <c r="C10" s="249"/>
      <c r="D10" s="123"/>
      <c r="E10" s="250">
        <v>1786</v>
      </c>
      <c r="F10" s="250">
        <v>1965</v>
      </c>
      <c r="G10" s="250">
        <v>1830</v>
      </c>
      <c r="H10" s="251">
        <v>1723.9390000000001</v>
      </c>
      <c r="I10" s="252">
        <v>1753.8507</v>
      </c>
      <c r="J10" s="49"/>
    </row>
    <row r="11" spans="1:10" ht="25.5" customHeight="1">
      <c r="A11" s="368" t="s">
        <v>354</v>
      </c>
      <c r="B11" s="369"/>
      <c r="C11" s="249"/>
      <c r="D11" s="249"/>
      <c r="E11" s="253">
        <v>861</v>
      </c>
      <c r="F11" s="254">
        <v>858</v>
      </c>
      <c r="G11" s="254">
        <v>726</v>
      </c>
      <c r="H11" s="255">
        <v>632.33799999999997</v>
      </c>
      <c r="I11" s="256">
        <v>643.64329999999995</v>
      </c>
      <c r="J11" s="49"/>
    </row>
    <row r="12" spans="1:10" ht="25.5">
      <c r="A12" s="356" t="s">
        <v>355</v>
      </c>
      <c r="B12" s="324" t="s">
        <v>356</v>
      </c>
      <c r="C12" s="249"/>
      <c r="D12" s="359"/>
      <c r="E12" s="257" t="s">
        <v>4</v>
      </c>
      <c r="F12" s="258">
        <v>1.847</v>
      </c>
      <c r="G12" s="259">
        <v>0</v>
      </c>
      <c r="H12" s="259">
        <v>0</v>
      </c>
      <c r="I12" s="260">
        <v>0.91649999999999998</v>
      </c>
    </row>
    <row r="13" spans="1:10" ht="24">
      <c r="A13" s="357"/>
      <c r="B13" s="325" t="s">
        <v>357</v>
      </c>
      <c r="C13" s="249"/>
      <c r="D13" s="359"/>
      <c r="E13" s="261" t="s">
        <v>0</v>
      </c>
      <c r="F13" s="262">
        <v>0.63</v>
      </c>
      <c r="G13" s="263">
        <v>0.61695780000000011</v>
      </c>
      <c r="H13" s="263">
        <v>1.03789635</v>
      </c>
      <c r="I13" s="264">
        <v>1.4650505899999999</v>
      </c>
    </row>
    <row r="14" spans="1:10" ht="25.5">
      <c r="A14" s="357"/>
      <c r="B14" s="325" t="s">
        <v>358</v>
      </c>
      <c r="C14" s="249"/>
      <c r="D14" s="359"/>
      <c r="E14" s="261" t="s">
        <v>0</v>
      </c>
      <c r="F14" s="262">
        <v>0.14899999999999999</v>
      </c>
      <c r="G14" s="262">
        <v>0.1605</v>
      </c>
      <c r="H14" s="263">
        <v>0.15</v>
      </c>
      <c r="I14" s="264">
        <v>0.18592</v>
      </c>
    </row>
    <row r="15" spans="1:10" ht="25.5">
      <c r="A15" s="357"/>
      <c r="B15" s="325" t="s">
        <v>359</v>
      </c>
      <c r="C15" s="249"/>
      <c r="D15" s="359"/>
      <c r="E15" s="261" t="s">
        <v>0</v>
      </c>
      <c r="F15" s="262">
        <v>0</v>
      </c>
      <c r="G15" s="262">
        <v>0</v>
      </c>
      <c r="H15" s="263">
        <v>0</v>
      </c>
      <c r="I15" s="264">
        <v>0</v>
      </c>
    </row>
    <row r="16" spans="1:10" ht="25.5">
      <c r="A16" s="357"/>
      <c r="B16" s="325" t="s">
        <v>360</v>
      </c>
      <c r="C16" s="249"/>
      <c r="D16" s="359"/>
      <c r="E16" s="261" t="s">
        <v>0</v>
      </c>
      <c r="F16" s="262">
        <v>0</v>
      </c>
      <c r="G16" s="262">
        <v>0</v>
      </c>
      <c r="H16" s="263">
        <v>0</v>
      </c>
      <c r="I16" s="264">
        <v>0</v>
      </c>
    </row>
    <row r="17" spans="1:10" ht="24">
      <c r="A17" s="358"/>
      <c r="B17" s="326" t="s">
        <v>361</v>
      </c>
      <c r="C17" s="265"/>
      <c r="D17" s="360"/>
      <c r="E17" s="266" t="s">
        <v>0</v>
      </c>
      <c r="F17" s="267">
        <v>0</v>
      </c>
      <c r="G17" s="267">
        <v>0</v>
      </c>
      <c r="H17" s="268">
        <v>0</v>
      </c>
      <c r="I17" s="269">
        <v>0</v>
      </c>
    </row>
    <row r="18" spans="1:10" s="69" customFormat="1" ht="13.5" customHeight="1">
      <c r="A18" s="232" t="s">
        <v>164</v>
      </c>
      <c r="B18" s="232"/>
      <c r="C18" s="232"/>
      <c r="D18" s="232"/>
      <c r="E18" s="232"/>
      <c r="F18" s="232"/>
      <c r="G18" s="232"/>
      <c r="H18" s="232"/>
      <c r="I18" s="232"/>
      <c r="J18" s="232"/>
    </row>
    <row r="19" spans="1:10" s="69" customFormat="1" ht="25.15" customHeight="1">
      <c r="A19" s="361" t="s">
        <v>137</v>
      </c>
      <c r="B19" s="361"/>
      <c r="C19" s="361"/>
      <c r="D19" s="361"/>
      <c r="E19" s="361"/>
      <c r="F19" s="361"/>
      <c r="G19" s="361"/>
      <c r="H19" s="361"/>
      <c r="I19" s="361"/>
      <c r="J19" s="361"/>
    </row>
    <row r="20" spans="1:10" s="236" customFormat="1" ht="12.75" customHeight="1">
      <c r="A20" s="232" t="s">
        <v>263</v>
      </c>
      <c r="B20" s="232"/>
      <c r="C20" s="232"/>
      <c r="D20" s="232"/>
      <c r="E20" s="232"/>
      <c r="F20" s="232"/>
      <c r="G20" s="232"/>
      <c r="H20" s="232"/>
      <c r="I20" s="232"/>
      <c r="J20" s="232"/>
    </row>
    <row r="21" spans="1:10" s="236" customFormat="1" ht="25.5" customHeight="1">
      <c r="A21" s="362" t="s">
        <v>330</v>
      </c>
      <c r="B21" s="363"/>
      <c r="C21" s="363"/>
      <c r="D21" s="363"/>
      <c r="E21" s="363"/>
      <c r="F21" s="363"/>
      <c r="G21" s="363"/>
      <c r="H21" s="363"/>
      <c r="I21" s="363"/>
      <c r="J21" s="363"/>
    </row>
    <row r="22" spans="1:10" s="69" customFormat="1" ht="13.5" customHeight="1">
      <c r="A22" s="161" t="s">
        <v>180</v>
      </c>
      <c r="B22" s="161"/>
      <c r="C22" s="161"/>
      <c r="D22" s="161"/>
      <c r="E22" s="161"/>
      <c r="F22" s="161"/>
      <c r="G22" s="161"/>
      <c r="H22" s="161"/>
      <c r="I22" s="161"/>
      <c r="J22" s="161"/>
    </row>
    <row r="23" spans="1:10" s="69" customFormat="1" ht="13.5" customHeight="1">
      <c r="A23" s="161" t="s">
        <v>136</v>
      </c>
      <c r="B23" s="161"/>
      <c r="C23" s="161"/>
      <c r="D23" s="161"/>
      <c r="E23" s="161"/>
      <c r="F23" s="161"/>
      <c r="G23" s="161"/>
      <c r="H23" s="161"/>
      <c r="I23" s="161"/>
      <c r="J23" s="161"/>
    </row>
    <row r="24" spans="1:10" s="69" customFormat="1" ht="13.5" customHeight="1">
      <c r="A24" s="161" t="s">
        <v>186</v>
      </c>
      <c r="B24" s="161"/>
      <c r="C24" s="161"/>
      <c r="D24" s="161"/>
      <c r="E24" s="161"/>
      <c r="F24" s="161"/>
      <c r="G24" s="161"/>
      <c r="H24" s="161"/>
      <c r="I24" s="161"/>
      <c r="J24" s="161"/>
    </row>
    <row r="25" spans="1:10" s="69" customFormat="1" ht="13.5" customHeight="1">
      <c r="A25" s="161" t="s">
        <v>331</v>
      </c>
      <c r="B25" s="161"/>
      <c r="C25" s="161"/>
      <c r="D25" s="161"/>
      <c r="E25" s="161"/>
      <c r="F25" s="161"/>
      <c r="G25" s="161"/>
      <c r="H25" s="161"/>
      <c r="I25" s="161"/>
      <c r="J25" s="161"/>
    </row>
    <row r="26" spans="1:10" s="69" customFormat="1" ht="13.5" customHeight="1">
      <c r="A26" s="161" t="s">
        <v>317</v>
      </c>
      <c r="B26" s="161"/>
      <c r="C26" s="161"/>
      <c r="D26" s="161"/>
      <c r="E26" s="161"/>
      <c r="F26" s="161"/>
      <c r="G26" s="161"/>
      <c r="H26" s="161"/>
      <c r="I26" s="161"/>
      <c r="J26" s="161"/>
    </row>
    <row r="28" spans="1:10" ht="12">
      <c r="A28" s="51"/>
      <c r="B28" s="1"/>
    </row>
    <row r="29" spans="1:10" ht="12">
      <c r="B29" s="1"/>
    </row>
    <row r="30" spans="1:10">
      <c r="A30" s="31"/>
      <c r="B30" s="1"/>
    </row>
    <row r="31" spans="1:10">
      <c r="A31" s="31"/>
      <c r="B31" s="1"/>
    </row>
    <row r="32" spans="1:10">
      <c r="A32" s="31"/>
      <c r="B32" s="1"/>
    </row>
    <row r="33" spans="1:11">
      <c r="A33" s="31"/>
      <c r="B33" s="1"/>
    </row>
    <row r="34" spans="1:11">
      <c r="A34" s="31"/>
      <c r="B34" s="1"/>
    </row>
    <row r="35" spans="1:11">
      <c r="A35" s="31"/>
      <c r="B35" s="1"/>
    </row>
    <row r="36" spans="1:11">
      <c r="A36" s="31"/>
      <c r="B36" s="1"/>
    </row>
    <row r="37" spans="1:11">
      <c r="A37" s="31"/>
      <c r="B37" s="1"/>
    </row>
    <row r="38" spans="1:11">
      <c r="A38" s="31"/>
      <c r="B38" s="1"/>
    </row>
    <row r="39" spans="1:11">
      <c r="A39" s="31"/>
      <c r="B39" s="1"/>
    </row>
    <row r="40" spans="1:11">
      <c r="A40" s="31"/>
      <c r="B40" s="1"/>
    </row>
    <row r="41" spans="1:11">
      <c r="A41" s="31"/>
      <c r="B41" s="1"/>
    </row>
    <row r="42" spans="1:11">
      <c r="A42" s="31"/>
      <c r="B42" s="1"/>
    </row>
    <row r="43" spans="1:11">
      <c r="A43" s="31"/>
    </row>
    <row r="44" spans="1:11" s="31" customFormat="1">
      <c r="C44" s="1"/>
      <c r="D44" s="1"/>
      <c r="E44" s="1"/>
      <c r="F44" s="1"/>
      <c r="G44" s="1"/>
      <c r="H44" s="1"/>
      <c r="I44" s="1"/>
      <c r="J44" s="1"/>
      <c r="K44" s="1"/>
    </row>
    <row r="45" spans="1:11">
      <c r="I45" s="79"/>
    </row>
    <row r="51" spans="1:1">
      <c r="A51" s="81"/>
    </row>
  </sheetData>
  <sheetProtection algorithmName="SHA-512" hashValue="1MJwUn/LNqN+FSXHkcoWjOzeZXFoXmhSCHHj78lGAuYBD69/FHy0Lfd2o/G2DDVV7si4xTVnMijNAOYuFhLHDA==" saltValue="ujY+9hIRE2pthnWqyjdutA==" spinCount="100000" sheet="1" objects="1" scenarios="1"/>
  <mergeCells count="8">
    <mergeCell ref="A12:A17"/>
    <mergeCell ref="D12:D17"/>
    <mergeCell ref="A19:J19"/>
    <mergeCell ref="A21:J21"/>
    <mergeCell ref="A8:B8"/>
    <mergeCell ref="A9:B9"/>
    <mergeCell ref="A10:B10"/>
    <mergeCell ref="A11:B11"/>
  </mergeCells>
  <phoneticPr fontId="10"/>
  <printOptions horizontalCentered="1"/>
  <pageMargins left="0.70866141732283472" right="0.51181102362204722" top="0.74803149606299213" bottom="0.35433070866141736"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70830-D7EF-4904-A713-A085C2FA6AF5}">
  <sheetPr>
    <tabColor theme="8" tint="0.79998168889431442"/>
  </sheetPr>
  <dimension ref="A1:L59"/>
  <sheetViews>
    <sheetView showGridLines="0" zoomScaleNormal="100" zoomScaleSheetLayoutView="130" workbookViewId="0"/>
  </sheetViews>
  <sheetFormatPr defaultColWidth="9" defaultRowHeight="15.75"/>
  <cols>
    <col min="1" max="1" width="3.25" style="71" customWidth="1"/>
    <col min="2" max="2" width="52.25" style="71" customWidth="1"/>
    <col min="3" max="3" width="19.75" style="72" customWidth="1"/>
    <col min="4" max="4" width="7.375" style="71" customWidth="1"/>
    <col min="5" max="7" width="12.75" style="71" customWidth="1"/>
    <col min="8" max="8" width="2.25" style="71" customWidth="1"/>
    <col min="9" max="16384" width="9" style="71"/>
  </cols>
  <sheetData>
    <row r="1" spans="1:12" s="1" customFormat="1" ht="33">
      <c r="A1" s="47" t="s">
        <v>50</v>
      </c>
      <c r="B1" s="31"/>
    </row>
    <row r="2" spans="1:12" s="1" customFormat="1" ht="10.5" customHeight="1">
      <c r="A2" s="48"/>
      <c r="B2" s="31"/>
    </row>
    <row r="3" spans="1:12" s="1" customFormat="1">
      <c r="A3" s="48" t="s">
        <v>32</v>
      </c>
      <c r="B3" s="31"/>
    </row>
    <row r="4" spans="1:12" s="1" customFormat="1" ht="16.5" thickBot="1">
      <c r="A4" s="245" t="s">
        <v>178</v>
      </c>
      <c r="B4" s="64"/>
      <c r="C4" s="65"/>
      <c r="D4" s="65"/>
      <c r="E4" s="65"/>
      <c r="F4" s="65"/>
      <c r="G4" s="65"/>
    </row>
    <row r="5" spans="1:12" s="1" customFormat="1" ht="10.5" customHeight="1" thickTop="1">
      <c r="A5" s="48"/>
      <c r="B5" s="31"/>
    </row>
    <row r="6" spans="1:12" s="70" customFormat="1" ht="17.25">
      <c r="A6" s="76" t="s">
        <v>345</v>
      </c>
      <c r="C6" s="61"/>
      <c r="D6" s="59"/>
      <c r="E6" s="59"/>
      <c r="G6" s="50" t="s">
        <v>39</v>
      </c>
    </row>
    <row r="7" spans="1:12" ht="28.5" customHeight="1">
      <c r="A7" s="393" t="s">
        <v>160</v>
      </c>
      <c r="B7" s="394"/>
      <c r="C7" s="57" t="s">
        <v>26</v>
      </c>
      <c r="D7" s="57" t="s">
        <v>27</v>
      </c>
      <c r="E7" s="32" t="s">
        <v>29</v>
      </c>
      <c r="F7" s="32" t="s">
        <v>30</v>
      </c>
      <c r="G7" s="32" t="s">
        <v>31</v>
      </c>
    </row>
    <row r="8" spans="1:12" ht="15" customHeight="1">
      <c r="A8" s="395" t="s">
        <v>423</v>
      </c>
      <c r="B8" s="396"/>
      <c r="C8" s="74"/>
      <c r="D8" s="58" t="s">
        <v>51</v>
      </c>
      <c r="E8" s="122">
        <v>3721</v>
      </c>
      <c r="F8" s="122">
        <f>SUM(F9+F10+F11+F12+F13+F14+F15+F21)</f>
        <v>3821.1</v>
      </c>
      <c r="G8" s="122">
        <f>SUM(G9+G10+G11+G12+G13+G14+G15+G21)</f>
        <v>5116.7913474395209</v>
      </c>
    </row>
    <row r="9" spans="1:12" ht="27" customHeight="1">
      <c r="A9" s="123">
        <v>1</v>
      </c>
      <c r="B9" s="124" t="s">
        <v>89</v>
      </c>
      <c r="C9" s="75" t="s">
        <v>97</v>
      </c>
      <c r="D9" s="125"/>
      <c r="E9" s="231">
        <v>2916</v>
      </c>
      <c r="F9" s="231">
        <v>3133</v>
      </c>
      <c r="G9" s="231">
        <v>4360</v>
      </c>
    </row>
    <row r="10" spans="1:12" ht="27" customHeight="1">
      <c r="A10" s="62">
        <v>2</v>
      </c>
      <c r="B10" s="126" t="s">
        <v>161</v>
      </c>
      <c r="C10" s="135" t="s">
        <v>97</v>
      </c>
      <c r="D10" s="136"/>
      <c r="E10" s="137">
        <v>551</v>
      </c>
      <c r="F10" s="137">
        <v>431</v>
      </c>
      <c r="G10" s="162">
        <v>505.19747643041313</v>
      </c>
    </row>
    <row r="11" spans="1:12" ht="27" customHeight="1">
      <c r="A11" s="62">
        <v>3</v>
      </c>
      <c r="B11" s="126" t="s">
        <v>165</v>
      </c>
      <c r="C11" s="135" t="s">
        <v>97</v>
      </c>
      <c r="D11" s="136"/>
      <c r="E11" s="137">
        <v>221</v>
      </c>
      <c r="F11" s="137">
        <v>226</v>
      </c>
      <c r="G11" s="162">
        <v>215.77376456933402</v>
      </c>
    </row>
    <row r="12" spans="1:12" ht="27" customHeight="1">
      <c r="A12" s="62">
        <v>4</v>
      </c>
      <c r="B12" s="126" t="s">
        <v>253</v>
      </c>
      <c r="C12" s="135" t="s">
        <v>98</v>
      </c>
      <c r="D12" s="136"/>
      <c r="E12" s="137">
        <v>23</v>
      </c>
      <c r="F12" s="137">
        <v>20</v>
      </c>
      <c r="G12" s="162">
        <v>25.672000000000001</v>
      </c>
    </row>
    <row r="13" spans="1:12" ht="27" customHeight="1">
      <c r="A13" s="62">
        <v>5</v>
      </c>
      <c r="B13" s="126" t="s">
        <v>262</v>
      </c>
      <c r="C13" s="135" t="s">
        <v>99</v>
      </c>
      <c r="D13" s="136"/>
      <c r="E13" s="137">
        <v>7</v>
      </c>
      <c r="F13" s="137">
        <v>7</v>
      </c>
      <c r="G13" s="162">
        <v>6.6258023321529427</v>
      </c>
      <c r="I13" s="228"/>
      <c r="L13" s="228"/>
    </row>
    <row r="14" spans="1:12" ht="27" customHeight="1">
      <c r="A14" s="62">
        <v>6</v>
      </c>
      <c r="B14" s="126" t="s">
        <v>90</v>
      </c>
      <c r="C14" s="135" t="s">
        <v>99</v>
      </c>
      <c r="D14" s="136"/>
      <c r="E14" s="137">
        <v>1</v>
      </c>
      <c r="F14" s="137">
        <v>1</v>
      </c>
      <c r="G14" s="162">
        <v>0.85712705552442203</v>
      </c>
      <c r="L14" s="228"/>
    </row>
    <row r="15" spans="1:12" ht="27" customHeight="1">
      <c r="A15" s="62">
        <v>7</v>
      </c>
      <c r="B15" s="126" t="s">
        <v>91</v>
      </c>
      <c r="C15" s="135" t="s">
        <v>99</v>
      </c>
      <c r="D15" s="136"/>
      <c r="E15" s="137">
        <v>3</v>
      </c>
      <c r="F15" s="137">
        <v>3</v>
      </c>
      <c r="G15" s="162">
        <v>2.6651770520965967</v>
      </c>
      <c r="I15" s="228"/>
    </row>
    <row r="16" spans="1:12" ht="15" customHeight="1">
      <c r="A16" s="62">
        <v>8</v>
      </c>
      <c r="B16" s="126" t="s">
        <v>255</v>
      </c>
      <c r="C16" s="62" t="s">
        <v>0</v>
      </c>
      <c r="D16" s="127"/>
      <c r="E16" s="390" t="s">
        <v>139</v>
      </c>
      <c r="F16" s="391"/>
      <c r="G16" s="392"/>
    </row>
    <row r="17" spans="1:7" ht="15" customHeight="1">
      <c r="A17" s="62">
        <v>9</v>
      </c>
      <c r="B17" s="126" t="s">
        <v>254</v>
      </c>
      <c r="C17" s="62" t="s">
        <v>0</v>
      </c>
      <c r="D17" s="128"/>
      <c r="E17" s="390" t="s">
        <v>138</v>
      </c>
      <c r="F17" s="391"/>
      <c r="G17" s="392"/>
    </row>
    <row r="18" spans="1:7" ht="15" customHeight="1">
      <c r="A18" s="62">
        <v>10</v>
      </c>
      <c r="B18" s="126" t="s">
        <v>92</v>
      </c>
      <c r="C18" s="62" t="s">
        <v>0</v>
      </c>
      <c r="D18" s="128"/>
      <c r="E18" s="390" t="s">
        <v>138</v>
      </c>
      <c r="F18" s="391"/>
      <c r="G18" s="392"/>
    </row>
    <row r="19" spans="1:7" ht="15" customHeight="1">
      <c r="A19" s="62">
        <v>11</v>
      </c>
      <c r="B19" s="126" t="s">
        <v>93</v>
      </c>
      <c r="C19" s="62" t="s">
        <v>0</v>
      </c>
      <c r="D19" s="128"/>
      <c r="E19" s="390" t="s">
        <v>138</v>
      </c>
      <c r="F19" s="391"/>
      <c r="G19" s="392"/>
    </row>
    <row r="20" spans="1:7" ht="15" customHeight="1">
      <c r="A20" s="62">
        <v>12</v>
      </c>
      <c r="B20" s="126" t="s">
        <v>94</v>
      </c>
      <c r="C20" s="62" t="s">
        <v>0</v>
      </c>
      <c r="D20" s="128"/>
      <c r="E20" s="390" t="s">
        <v>138</v>
      </c>
      <c r="F20" s="391"/>
      <c r="G20" s="392"/>
    </row>
    <row r="21" spans="1:7" ht="37.15" customHeight="1">
      <c r="A21" s="62">
        <v>13</v>
      </c>
      <c r="B21" s="126" t="s">
        <v>256</v>
      </c>
      <c r="C21" s="135" t="s">
        <v>397</v>
      </c>
      <c r="D21" s="138"/>
      <c r="E21" s="139">
        <v>0.2</v>
      </c>
      <c r="F21" s="140">
        <v>0.1</v>
      </c>
      <c r="G21" s="163">
        <v>0</v>
      </c>
    </row>
    <row r="22" spans="1:7" ht="15" customHeight="1">
      <c r="A22" s="62">
        <v>14</v>
      </c>
      <c r="B22" s="126" t="s">
        <v>95</v>
      </c>
      <c r="C22" s="62" t="s">
        <v>0</v>
      </c>
      <c r="D22" s="128"/>
      <c r="E22" s="390" t="s">
        <v>140</v>
      </c>
      <c r="F22" s="391"/>
      <c r="G22" s="392"/>
    </row>
    <row r="23" spans="1:7" ht="15" customHeight="1">
      <c r="A23" s="62">
        <v>15</v>
      </c>
      <c r="B23" s="126" t="s">
        <v>96</v>
      </c>
      <c r="C23" s="62" t="s">
        <v>0</v>
      </c>
      <c r="D23" s="129"/>
      <c r="E23" s="390" t="s">
        <v>141</v>
      </c>
      <c r="F23" s="391"/>
      <c r="G23" s="392"/>
    </row>
    <row r="24" spans="1:7" ht="15.75" customHeight="1">
      <c r="A24" s="109"/>
      <c r="B24" s="164"/>
      <c r="C24" s="109"/>
      <c r="D24" s="165"/>
      <c r="E24" s="166"/>
      <c r="F24" s="166"/>
      <c r="G24" s="166"/>
    </row>
    <row r="25" spans="1:7" s="120" customFormat="1" ht="12">
      <c r="A25" s="355" t="s">
        <v>159</v>
      </c>
      <c r="B25" s="355"/>
      <c r="C25" s="355"/>
      <c r="D25" s="355"/>
      <c r="E25" s="355"/>
      <c r="F25" s="355"/>
      <c r="G25" s="355"/>
    </row>
    <row r="26" spans="1:7" s="120" customFormat="1" ht="27.75" customHeight="1">
      <c r="A26" s="355" t="s">
        <v>137</v>
      </c>
      <c r="B26" s="355"/>
      <c r="C26" s="355"/>
      <c r="D26" s="355"/>
      <c r="E26" s="355"/>
      <c r="F26" s="355"/>
      <c r="G26" s="355"/>
    </row>
    <row r="27" spans="1:7" s="120" customFormat="1" ht="12">
      <c r="A27" s="161" t="s">
        <v>142</v>
      </c>
      <c r="B27" s="232"/>
      <c r="C27" s="233"/>
      <c r="D27" s="233"/>
      <c r="E27" s="233"/>
      <c r="F27" s="233"/>
      <c r="G27" s="232"/>
    </row>
    <row r="28" spans="1:7" s="120" customFormat="1" ht="12">
      <c r="A28" s="355" t="s">
        <v>72</v>
      </c>
      <c r="B28" s="355"/>
      <c r="C28" s="355"/>
      <c r="D28" s="355"/>
      <c r="E28" s="355"/>
      <c r="F28" s="355"/>
      <c r="G28" s="355"/>
    </row>
    <row r="29" spans="1:7" s="121" customFormat="1" ht="27" customHeight="1">
      <c r="A29" s="362" t="s">
        <v>312</v>
      </c>
      <c r="B29" s="362"/>
      <c r="C29" s="362"/>
      <c r="D29" s="362"/>
      <c r="E29" s="362"/>
      <c r="F29" s="362"/>
      <c r="G29" s="362"/>
    </row>
    <row r="30" spans="1:7" s="120" customFormat="1" ht="12">
      <c r="A30" s="161" t="s">
        <v>143</v>
      </c>
      <c r="B30" s="161"/>
      <c r="C30" s="161"/>
      <c r="D30" s="161"/>
      <c r="E30" s="161"/>
      <c r="F30" s="161"/>
      <c r="G30" s="161"/>
    </row>
    <row r="31" spans="1:7" s="120" customFormat="1" ht="12">
      <c r="A31" s="161" t="s">
        <v>346</v>
      </c>
      <c r="B31" s="161"/>
      <c r="C31" s="161"/>
      <c r="D31" s="161"/>
      <c r="E31" s="161"/>
      <c r="F31" s="161"/>
      <c r="G31" s="161"/>
    </row>
    <row r="33" spans="1:8" ht="10.5" customHeight="1"/>
    <row r="34" spans="1:8">
      <c r="A34" s="17" t="s">
        <v>318</v>
      </c>
      <c r="B34" s="60"/>
    </row>
    <row r="35" spans="1:8" ht="17.25" customHeight="1">
      <c r="A35" s="393" t="s">
        <v>73</v>
      </c>
      <c r="B35" s="394"/>
      <c r="C35" s="397" t="s">
        <v>74</v>
      </c>
      <c r="D35" s="398"/>
      <c r="E35" s="398"/>
      <c r="F35" s="398"/>
      <c r="G35" s="399"/>
    </row>
    <row r="36" spans="1:8">
      <c r="A36" s="123">
        <v>1</v>
      </c>
      <c r="B36" s="124" t="s">
        <v>144</v>
      </c>
      <c r="C36" s="379" t="s">
        <v>260</v>
      </c>
      <c r="D36" s="345"/>
      <c r="E36" s="345"/>
      <c r="F36" s="345"/>
      <c r="G36" s="380"/>
    </row>
    <row r="37" spans="1:8" ht="48" customHeight="1">
      <c r="A37" s="62">
        <v>2</v>
      </c>
      <c r="B37" s="126" t="s">
        <v>161</v>
      </c>
      <c r="C37" s="384" t="s">
        <v>454</v>
      </c>
      <c r="D37" s="385"/>
      <c r="E37" s="385"/>
      <c r="F37" s="385"/>
      <c r="G37" s="386"/>
      <c r="H37" s="73"/>
    </row>
    <row r="38" spans="1:8" ht="28.15" customHeight="1">
      <c r="A38" s="62">
        <v>3</v>
      </c>
      <c r="B38" s="126" t="s">
        <v>165</v>
      </c>
      <c r="C38" s="376" t="s">
        <v>261</v>
      </c>
      <c r="D38" s="377"/>
      <c r="E38" s="377"/>
      <c r="F38" s="377"/>
      <c r="G38" s="378"/>
    </row>
    <row r="39" spans="1:8" ht="48" customHeight="1">
      <c r="A39" s="62">
        <v>4</v>
      </c>
      <c r="B39" s="126" t="s">
        <v>257</v>
      </c>
      <c r="C39" s="387" t="s">
        <v>347</v>
      </c>
      <c r="D39" s="388"/>
      <c r="E39" s="388"/>
      <c r="F39" s="388"/>
      <c r="G39" s="389"/>
    </row>
    <row r="40" spans="1:8" ht="28.15" customHeight="1">
      <c r="A40" s="62">
        <v>5</v>
      </c>
      <c r="B40" s="126" t="s">
        <v>366</v>
      </c>
      <c r="C40" s="376" t="s">
        <v>250</v>
      </c>
      <c r="D40" s="377"/>
      <c r="E40" s="377"/>
      <c r="F40" s="377"/>
      <c r="G40" s="378"/>
    </row>
    <row r="41" spans="1:8" ht="28.15" customHeight="1">
      <c r="A41" s="62">
        <v>6</v>
      </c>
      <c r="B41" s="126" t="s">
        <v>90</v>
      </c>
      <c r="C41" s="376" t="s">
        <v>251</v>
      </c>
      <c r="D41" s="377"/>
      <c r="E41" s="377"/>
      <c r="F41" s="377"/>
      <c r="G41" s="378"/>
    </row>
    <row r="42" spans="1:8" ht="28.15" customHeight="1">
      <c r="A42" s="62">
        <v>7</v>
      </c>
      <c r="B42" s="126" t="s">
        <v>91</v>
      </c>
      <c r="C42" s="379" t="s">
        <v>252</v>
      </c>
      <c r="D42" s="345"/>
      <c r="E42" s="345"/>
      <c r="F42" s="345"/>
      <c r="G42" s="380"/>
    </row>
    <row r="43" spans="1:8" ht="15" customHeight="1">
      <c r="A43" s="62">
        <v>8</v>
      </c>
      <c r="B43" s="126" t="s">
        <v>255</v>
      </c>
      <c r="C43" s="370" t="s">
        <v>33</v>
      </c>
      <c r="D43" s="371"/>
      <c r="E43" s="371"/>
      <c r="F43" s="371"/>
      <c r="G43" s="372"/>
    </row>
    <row r="44" spans="1:8" ht="15" customHeight="1">
      <c r="A44" s="62">
        <v>9</v>
      </c>
      <c r="B44" s="126" t="s">
        <v>258</v>
      </c>
      <c r="C44" s="381" t="s">
        <v>75</v>
      </c>
      <c r="D44" s="382"/>
      <c r="E44" s="382"/>
      <c r="F44" s="382"/>
      <c r="G44" s="383"/>
    </row>
    <row r="45" spans="1:8" ht="15" customHeight="1">
      <c r="A45" s="62">
        <v>10</v>
      </c>
      <c r="B45" s="126" t="s">
        <v>92</v>
      </c>
      <c r="C45" s="370" t="s">
        <v>33</v>
      </c>
      <c r="D45" s="371"/>
      <c r="E45" s="371"/>
      <c r="F45" s="371"/>
      <c r="G45" s="372"/>
    </row>
    <row r="46" spans="1:8" ht="15" customHeight="1">
      <c r="A46" s="62">
        <v>11</v>
      </c>
      <c r="B46" s="126" t="s">
        <v>93</v>
      </c>
      <c r="C46" s="370" t="s">
        <v>33</v>
      </c>
      <c r="D46" s="371"/>
      <c r="E46" s="371"/>
      <c r="F46" s="371"/>
      <c r="G46" s="372"/>
      <c r="H46" s="198"/>
    </row>
    <row r="47" spans="1:8" ht="15" customHeight="1">
      <c r="A47" s="62">
        <v>12</v>
      </c>
      <c r="B47" s="126" t="s">
        <v>100</v>
      </c>
      <c r="C47" s="373" t="s">
        <v>33</v>
      </c>
      <c r="D47" s="374"/>
      <c r="E47" s="374"/>
      <c r="F47" s="374"/>
      <c r="G47" s="375"/>
    </row>
    <row r="48" spans="1:8" ht="28.15" customHeight="1">
      <c r="A48" s="62">
        <v>13</v>
      </c>
      <c r="B48" s="126" t="s">
        <v>256</v>
      </c>
      <c r="C48" s="376" t="s">
        <v>259</v>
      </c>
      <c r="D48" s="377"/>
      <c r="E48" s="377"/>
      <c r="F48" s="377"/>
      <c r="G48" s="378"/>
    </row>
    <row r="49" spans="1:7" ht="15" customHeight="1">
      <c r="A49" s="62">
        <v>14</v>
      </c>
      <c r="B49" s="126" t="s">
        <v>101</v>
      </c>
      <c r="C49" s="370" t="s">
        <v>33</v>
      </c>
      <c r="D49" s="371"/>
      <c r="E49" s="371"/>
      <c r="F49" s="371"/>
      <c r="G49" s="372"/>
    </row>
    <row r="50" spans="1:7" ht="15" customHeight="1">
      <c r="A50" s="62">
        <v>15</v>
      </c>
      <c r="B50" s="126" t="s">
        <v>96</v>
      </c>
      <c r="C50" s="370" t="s">
        <v>33</v>
      </c>
      <c r="D50" s="371"/>
      <c r="E50" s="371"/>
      <c r="F50" s="371"/>
      <c r="G50" s="372"/>
    </row>
    <row r="51" spans="1:7" ht="21.75" customHeight="1">
      <c r="A51" s="109"/>
      <c r="B51" s="164"/>
      <c r="C51" s="167"/>
      <c r="D51" s="167"/>
      <c r="E51" s="167"/>
      <c r="F51" s="167"/>
      <c r="G51" s="167"/>
    </row>
    <row r="52" spans="1:7" s="53" customFormat="1" ht="24.75" customHeight="1">
      <c r="A52" s="355" t="s">
        <v>348</v>
      </c>
      <c r="B52" s="355"/>
      <c r="C52" s="355"/>
      <c r="D52" s="355"/>
      <c r="E52" s="355"/>
      <c r="F52" s="355"/>
      <c r="G52" s="355"/>
    </row>
    <row r="53" spans="1:7" s="53" customFormat="1" ht="38.25" customHeight="1">
      <c r="A53" s="355" t="s">
        <v>145</v>
      </c>
      <c r="B53" s="401"/>
      <c r="C53" s="401"/>
      <c r="D53" s="401"/>
      <c r="E53" s="401"/>
      <c r="F53" s="401"/>
      <c r="G53" s="401"/>
    </row>
    <row r="54" spans="1:7" s="53" customFormat="1" ht="13.5" customHeight="1">
      <c r="A54" s="161" t="s">
        <v>349</v>
      </c>
      <c r="B54" s="161"/>
      <c r="C54" s="161"/>
      <c r="D54" s="161"/>
      <c r="E54" s="161"/>
      <c r="F54" s="161"/>
      <c r="G54" s="161"/>
    </row>
    <row r="55" spans="1:7" s="120" customFormat="1" ht="26.1" customHeight="1">
      <c r="A55" s="362" t="s">
        <v>398</v>
      </c>
      <c r="B55" s="363"/>
      <c r="C55" s="363"/>
      <c r="D55" s="363"/>
      <c r="E55" s="363"/>
      <c r="F55" s="363"/>
      <c r="G55" s="363"/>
    </row>
    <row r="56" spans="1:7" s="120" customFormat="1" ht="12" customHeight="1">
      <c r="A56" s="161" t="s">
        <v>350</v>
      </c>
      <c r="B56" s="161"/>
      <c r="C56" s="161"/>
      <c r="D56" s="161"/>
      <c r="E56" s="161"/>
      <c r="F56" s="161"/>
      <c r="G56" s="161"/>
    </row>
    <row r="57" spans="1:7" s="120" customFormat="1" ht="27" customHeight="1">
      <c r="A57" s="362" t="s">
        <v>187</v>
      </c>
      <c r="B57" s="400"/>
      <c r="C57" s="400"/>
      <c r="D57" s="400"/>
      <c r="E57" s="400"/>
      <c r="F57" s="400"/>
      <c r="G57" s="400"/>
    </row>
    <row r="58" spans="1:7" s="120" customFormat="1" ht="11.25" customHeight="1">
      <c r="A58" s="161" t="s">
        <v>351</v>
      </c>
      <c r="B58" s="161"/>
      <c r="C58" s="161"/>
      <c r="D58" s="161"/>
      <c r="E58" s="161"/>
      <c r="F58" s="161"/>
      <c r="G58" s="161"/>
    </row>
    <row r="59" spans="1:7" s="120" customFormat="1" ht="24.75" customHeight="1">
      <c r="A59" s="362" t="s">
        <v>183</v>
      </c>
      <c r="B59" s="400"/>
      <c r="C59" s="400"/>
      <c r="D59" s="400"/>
      <c r="E59" s="400"/>
      <c r="F59" s="400"/>
      <c r="G59" s="400"/>
    </row>
  </sheetData>
  <sheetProtection algorithmName="SHA-512" hashValue="KujRCzBPx2i3bmnSpdk7DLFjCRpWFAwWeO6Kkwp2+PfcZtEHz5m1igJGVIciWd2zFYHUFS7G+E3VI41zQ3wECA==" saltValue="wDT2lhzgRTtMgw4qIPJs1w==" spinCount="100000" sheet="1" objects="1" scenarios="1"/>
  <mergeCells count="35">
    <mergeCell ref="A55:G55"/>
    <mergeCell ref="A57:G57"/>
    <mergeCell ref="A59:G59"/>
    <mergeCell ref="A52:G52"/>
    <mergeCell ref="A53:G53"/>
    <mergeCell ref="A35:B35"/>
    <mergeCell ref="A29:G29"/>
    <mergeCell ref="A28:G28"/>
    <mergeCell ref="A26:G26"/>
    <mergeCell ref="C35:G35"/>
    <mergeCell ref="E22:G22"/>
    <mergeCell ref="E23:G23"/>
    <mergeCell ref="A7:B7"/>
    <mergeCell ref="A8:B8"/>
    <mergeCell ref="A25:G25"/>
    <mergeCell ref="E16:G16"/>
    <mergeCell ref="E17:G17"/>
    <mergeCell ref="E18:G18"/>
    <mergeCell ref="E19:G19"/>
    <mergeCell ref="E20:G20"/>
    <mergeCell ref="C36:G36"/>
    <mergeCell ref="C37:G37"/>
    <mergeCell ref="C38:G38"/>
    <mergeCell ref="C39:G39"/>
    <mergeCell ref="C40:G40"/>
    <mergeCell ref="C41:G41"/>
    <mergeCell ref="C42:G42"/>
    <mergeCell ref="C43:G43"/>
    <mergeCell ref="C44:G44"/>
    <mergeCell ref="C45:G45"/>
    <mergeCell ref="C46:G46"/>
    <mergeCell ref="C47:G47"/>
    <mergeCell ref="C48:G48"/>
    <mergeCell ref="C49:G49"/>
    <mergeCell ref="C50:G50"/>
  </mergeCells>
  <phoneticPr fontId="10"/>
  <pageMargins left="0.70866141732283472" right="0.51181102362204722" top="0.74803149606299213" bottom="0.74803149606299213" header="0.31496062992125984" footer="0.31496062992125984"/>
  <pageSetup paperSize="9" fitToHeight="0" orientation="landscape" r:id="rId1"/>
  <rowBreaks count="3" manualBreakCount="3">
    <brk id="23" max="7" man="1"/>
    <brk id="32" max="7" man="1"/>
    <brk id="50" max="7" man="1"/>
  </rowBreaks>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4D73-BE28-4F64-B366-F52CC0353810}">
  <sheetPr>
    <tabColor theme="8" tint="0.79998168889431442"/>
  </sheetPr>
  <dimension ref="A1:P158"/>
  <sheetViews>
    <sheetView showGridLines="0" zoomScaleNormal="100" zoomScaleSheetLayoutView="130" workbookViewId="0"/>
  </sheetViews>
  <sheetFormatPr defaultColWidth="8.625" defaultRowHeight="14.25"/>
  <cols>
    <col min="1" max="1" width="18" style="1" customWidth="1"/>
    <col min="2" max="2" width="26" style="31" customWidth="1"/>
    <col min="3" max="3" width="19.75" style="1" customWidth="1"/>
    <col min="4" max="4" width="8" style="1" customWidth="1"/>
    <col min="5" max="5" width="9.625" style="1" customWidth="1"/>
    <col min="6" max="6" width="10.625" style="1" customWidth="1"/>
    <col min="7" max="9" width="9.625" style="1" customWidth="1"/>
    <col min="10" max="10" width="2.125" style="1" customWidth="1"/>
    <col min="11" max="11" width="3.25" style="1" customWidth="1"/>
    <col min="12" max="12" width="14.75" style="1" customWidth="1"/>
    <col min="13" max="16384" width="8.625" style="1"/>
  </cols>
  <sheetData>
    <row r="1" spans="1:10" ht="33">
      <c r="A1" s="47" t="s">
        <v>50</v>
      </c>
    </row>
    <row r="2" spans="1:10" ht="10.5" customHeight="1">
      <c r="A2" s="48"/>
    </row>
    <row r="3" spans="1:10" ht="15.75">
      <c r="A3" s="48" t="s">
        <v>24</v>
      </c>
    </row>
    <row r="4" spans="1:10" ht="16.5" thickBot="1">
      <c r="A4" s="63" t="s">
        <v>34</v>
      </c>
      <c r="B4" s="64"/>
      <c r="C4" s="65"/>
      <c r="D4" s="65"/>
      <c r="E4" s="65"/>
      <c r="F4" s="65"/>
      <c r="G4" s="65"/>
      <c r="H4" s="65"/>
      <c r="I4" s="65"/>
      <c r="J4" s="65"/>
    </row>
    <row r="5" spans="1:10" ht="10.5" customHeight="1" thickTop="1">
      <c r="A5" s="48"/>
    </row>
    <row r="6" spans="1:10" ht="15.75">
      <c r="A6" s="77" t="s">
        <v>5</v>
      </c>
      <c r="G6" s="79"/>
      <c r="H6" s="79"/>
      <c r="I6" s="50" t="s">
        <v>166</v>
      </c>
    </row>
    <row r="7" spans="1:10" ht="15" customHeight="1">
      <c r="A7" s="77" t="s">
        <v>35</v>
      </c>
      <c r="G7" s="79"/>
      <c r="H7" s="79"/>
      <c r="I7" s="79"/>
    </row>
    <row r="8" spans="1:10">
      <c r="A8" s="17" t="s">
        <v>69</v>
      </c>
      <c r="E8" s="199"/>
    </row>
    <row r="9" spans="1:10" ht="24.75" customHeight="1">
      <c r="A9" s="350"/>
      <c r="B9" s="351"/>
      <c r="C9" s="241" t="s">
        <v>184</v>
      </c>
      <c r="D9" s="241" t="s">
        <v>27</v>
      </c>
      <c r="E9" s="242" t="s">
        <v>21</v>
      </c>
      <c r="F9" s="242" t="s">
        <v>28</v>
      </c>
      <c r="G9" s="242" t="s">
        <v>29</v>
      </c>
      <c r="H9" s="242" t="s">
        <v>30</v>
      </c>
      <c r="I9" s="242" t="s">
        <v>31</v>
      </c>
    </row>
    <row r="10" spans="1:10" ht="24.6" customHeight="1">
      <c r="A10" s="426" t="s">
        <v>424</v>
      </c>
      <c r="B10" s="427"/>
      <c r="C10" s="246" t="s">
        <v>97</v>
      </c>
      <c r="D10" s="131" t="s">
        <v>6</v>
      </c>
      <c r="E10" s="270">
        <f>+E11+E12+E13</f>
        <v>11936</v>
      </c>
      <c r="F10" s="270">
        <f>+F11+F12+F13</f>
        <v>12840</v>
      </c>
      <c r="G10" s="270">
        <f>+G11+G12+G13</f>
        <v>11997.716008642881</v>
      </c>
      <c r="H10" s="270">
        <f>SUM(H11:H13)</f>
        <v>11868.177139601161</v>
      </c>
      <c r="I10" s="270">
        <f>SUM(I11:I13)</f>
        <v>12321.155622923025</v>
      </c>
    </row>
    <row r="11" spans="1:10" ht="18.75">
      <c r="A11" s="428" t="s">
        <v>400</v>
      </c>
      <c r="B11" s="429"/>
      <c r="C11" s="271"/>
      <c r="D11" s="271"/>
      <c r="E11" s="272">
        <v>9808</v>
      </c>
      <c r="F11" s="272">
        <v>10424</v>
      </c>
      <c r="G11" s="272">
        <v>9539.0462276231538</v>
      </c>
      <c r="H11" s="273">
        <v>9497.9653234166108</v>
      </c>
      <c r="I11" s="274">
        <v>9702.9279999999999</v>
      </c>
      <c r="J11" s="18"/>
    </row>
    <row r="12" spans="1:10" ht="18.75">
      <c r="A12" s="428" t="s">
        <v>188</v>
      </c>
      <c r="B12" s="429"/>
      <c r="C12" s="275"/>
      <c r="D12" s="275"/>
      <c r="E12" s="272">
        <v>239</v>
      </c>
      <c r="F12" s="272">
        <v>236</v>
      </c>
      <c r="G12" s="272">
        <v>201.6160523163</v>
      </c>
      <c r="H12" s="273">
        <v>219.84891399999998</v>
      </c>
      <c r="I12" s="274">
        <v>213.67500000000001</v>
      </c>
      <c r="J12" s="18"/>
    </row>
    <row r="13" spans="1:10" ht="18.75">
      <c r="A13" s="428" t="s">
        <v>189</v>
      </c>
      <c r="B13" s="429"/>
      <c r="C13" s="276"/>
      <c r="D13" s="276"/>
      <c r="E13" s="272">
        <v>1889</v>
      </c>
      <c r="F13" s="273">
        <v>2180</v>
      </c>
      <c r="G13" s="273">
        <v>2257.0537287034281</v>
      </c>
      <c r="H13" s="273">
        <v>2150.3629021845504</v>
      </c>
      <c r="I13" s="274">
        <v>2404.552622923025</v>
      </c>
      <c r="J13" s="18"/>
    </row>
    <row r="14" spans="1:10" ht="12">
      <c r="A14" s="143" t="s">
        <v>146</v>
      </c>
      <c r="B14" s="144"/>
      <c r="C14" s="144"/>
      <c r="D14" s="144"/>
      <c r="E14" s="144"/>
      <c r="F14" s="144"/>
      <c r="G14" s="144"/>
      <c r="H14" s="144"/>
      <c r="I14" s="144"/>
    </row>
    <row r="15" spans="1:10" ht="12">
      <c r="B15" s="1"/>
    </row>
    <row r="16" spans="1:10" ht="12">
      <c r="A16" s="17" t="s">
        <v>40</v>
      </c>
      <c r="B16" s="1"/>
    </row>
    <row r="17" spans="1:10" ht="24">
      <c r="A17" s="430"/>
      <c r="B17" s="429"/>
      <c r="C17" s="241" t="s">
        <v>184</v>
      </c>
      <c r="D17" s="241" t="s">
        <v>27</v>
      </c>
      <c r="E17" s="242" t="s">
        <v>21</v>
      </c>
      <c r="F17" s="242" t="s">
        <v>28</v>
      </c>
      <c r="G17" s="242" t="s">
        <v>29</v>
      </c>
      <c r="H17" s="242" t="s">
        <v>30</v>
      </c>
      <c r="I17" s="242" t="s">
        <v>31</v>
      </c>
    </row>
    <row r="18" spans="1:10" ht="24">
      <c r="A18" s="434" t="s">
        <v>425</v>
      </c>
      <c r="B18" s="435"/>
      <c r="C18" s="246" t="s">
        <v>97</v>
      </c>
      <c r="D18" s="277" t="s">
        <v>1</v>
      </c>
      <c r="E18" s="278">
        <f>+E19+E20</f>
        <v>30651</v>
      </c>
      <c r="F18" s="278">
        <v>22762</v>
      </c>
      <c r="G18" s="278">
        <v>20789</v>
      </c>
      <c r="H18" s="278">
        <f>H19+H20</f>
        <v>19872</v>
      </c>
      <c r="I18" s="278">
        <f>I19+I20</f>
        <v>19679.269378784</v>
      </c>
      <c r="J18" s="49"/>
    </row>
    <row r="19" spans="1:10" ht="26.25" customHeight="1">
      <c r="A19" s="428" t="s">
        <v>190</v>
      </c>
      <c r="B19" s="429"/>
      <c r="C19" s="271"/>
      <c r="D19" s="271"/>
      <c r="E19" s="273">
        <v>74</v>
      </c>
      <c r="F19" s="272">
        <v>66</v>
      </c>
      <c r="G19" s="273">
        <v>80</v>
      </c>
      <c r="H19" s="273">
        <v>34</v>
      </c>
      <c r="I19" s="274">
        <v>21.269378784000001</v>
      </c>
    </row>
    <row r="20" spans="1:10" ht="26.25" customHeight="1">
      <c r="A20" s="425" t="s">
        <v>334</v>
      </c>
      <c r="B20" s="424"/>
      <c r="C20" s="276"/>
      <c r="D20" s="276"/>
      <c r="E20" s="272">
        <v>30577</v>
      </c>
      <c r="F20" s="272">
        <v>22696</v>
      </c>
      <c r="G20" s="273">
        <v>20709</v>
      </c>
      <c r="H20" s="273">
        <v>19838</v>
      </c>
      <c r="I20" s="274">
        <v>19658</v>
      </c>
    </row>
    <row r="21" spans="1:10" s="80" customFormat="1" ht="12">
      <c r="A21" s="161" t="s">
        <v>335</v>
      </c>
      <c r="B21" s="232"/>
      <c r="C21" s="232"/>
      <c r="D21" s="232"/>
      <c r="E21" s="321"/>
      <c r="F21" s="279"/>
      <c r="G21" s="232"/>
      <c r="H21" s="232"/>
      <c r="I21" s="232"/>
      <c r="J21" s="232"/>
    </row>
    <row r="22" spans="1:10" ht="25.15" customHeight="1">
      <c r="A22" s="433" t="s">
        <v>336</v>
      </c>
      <c r="B22" s="433"/>
      <c r="C22" s="433"/>
      <c r="D22" s="433"/>
      <c r="E22" s="433"/>
      <c r="F22" s="433"/>
      <c r="G22" s="433"/>
      <c r="H22" s="433"/>
      <c r="I22" s="433"/>
      <c r="J22" s="433"/>
    </row>
    <row r="23" spans="1:10" ht="11.1" customHeight="1"/>
    <row r="24" spans="1:10" ht="15.75">
      <c r="A24" s="77" t="s">
        <v>7</v>
      </c>
      <c r="I24" s="50" t="s">
        <v>79</v>
      </c>
    </row>
    <row r="25" spans="1:10" ht="12.75" customHeight="1">
      <c r="A25" s="77" t="s">
        <v>36</v>
      </c>
      <c r="I25" s="79"/>
    </row>
    <row r="26" spans="1:10">
      <c r="A26" s="17" t="s">
        <v>41</v>
      </c>
      <c r="I26" s="79"/>
    </row>
    <row r="27" spans="1:10" ht="24">
      <c r="A27" s="430"/>
      <c r="B27" s="429"/>
      <c r="C27" s="241" t="s">
        <v>184</v>
      </c>
      <c r="D27" s="241" t="s">
        <v>27</v>
      </c>
      <c r="E27" s="242" t="s">
        <v>21</v>
      </c>
      <c r="F27" s="242" t="s">
        <v>28</v>
      </c>
      <c r="G27" s="242" t="s">
        <v>29</v>
      </c>
      <c r="H27" s="242" t="s">
        <v>30</v>
      </c>
      <c r="I27" s="32" t="s">
        <v>31</v>
      </c>
    </row>
    <row r="28" spans="1:10" ht="24" customHeight="1">
      <c r="A28" s="364" t="s">
        <v>337</v>
      </c>
      <c r="B28" s="365"/>
      <c r="C28" s="246" t="s">
        <v>97</v>
      </c>
      <c r="D28" s="131" t="s">
        <v>43</v>
      </c>
      <c r="E28" s="270">
        <v>181271</v>
      </c>
      <c r="F28" s="270">
        <v>197186</v>
      </c>
      <c r="G28" s="278">
        <f>SUM(G29:G34)</f>
        <v>174287.23654492837</v>
      </c>
      <c r="H28" s="270">
        <f>SUM(H29:H34)</f>
        <v>193657.07267073967</v>
      </c>
      <c r="I28" s="6">
        <f>SUM(I29:I34)</f>
        <v>181823.78455574694</v>
      </c>
    </row>
    <row r="29" spans="1:10" ht="25.9" customHeight="1">
      <c r="A29" s="414" t="s">
        <v>103</v>
      </c>
      <c r="B29" s="23" t="s">
        <v>401</v>
      </c>
      <c r="C29" s="9"/>
      <c r="D29" s="10"/>
      <c r="E29" s="11">
        <v>13954</v>
      </c>
      <c r="F29" s="11">
        <v>15320.769472999998</v>
      </c>
      <c r="G29" s="11">
        <v>15081.627900617415</v>
      </c>
      <c r="H29" s="43">
        <v>14207.664000000001</v>
      </c>
      <c r="I29" s="145">
        <v>15440.212755999999</v>
      </c>
      <c r="J29" s="49"/>
    </row>
    <row r="30" spans="1:10" ht="14.25" customHeight="1">
      <c r="A30" s="431"/>
      <c r="B30" s="23" t="s">
        <v>402</v>
      </c>
      <c r="C30" s="13"/>
      <c r="D30" s="14"/>
      <c r="E30" s="11">
        <v>53</v>
      </c>
      <c r="F30" s="11">
        <v>44</v>
      </c>
      <c r="G30" s="11">
        <v>40.448057219347859</v>
      </c>
      <c r="H30" s="12">
        <v>43.65</v>
      </c>
      <c r="I30" s="145">
        <v>35.734872719206649</v>
      </c>
      <c r="J30" s="49"/>
    </row>
    <row r="31" spans="1:10" ht="14.25" customHeight="1">
      <c r="A31" s="431"/>
      <c r="B31" s="23" t="s">
        <v>403</v>
      </c>
      <c r="C31" s="13"/>
      <c r="D31" s="14"/>
      <c r="E31" s="11">
        <v>7108</v>
      </c>
      <c r="F31" s="11">
        <v>7586</v>
      </c>
      <c r="G31" s="11">
        <v>8401.2698125000006</v>
      </c>
      <c r="H31" s="12">
        <v>7534.6342000000004</v>
      </c>
      <c r="I31" s="145">
        <v>7226.9120000000003</v>
      </c>
      <c r="J31" s="49"/>
    </row>
    <row r="32" spans="1:10" ht="41.25" customHeight="1">
      <c r="A32" s="431"/>
      <c r="B32" s="23" t="s">
        <v>427</v>
      </c>
      <c r="C32" s="13"/>
      <c r="D32" s="14"/>
      <c r="E32" s="11">
        <v>14437</v>
      </c>
      <c r="F32" s="11">
        <v>14346</v>
      </c>
      <c r="G32" s="11">
        <v>13439.352000000001</v>
      </c>
      <c r="H32" s="12">
        <v>13453.296999999999</v>
      </c>
      <c r="I32" s="145">
        <v>13380.513000000001</v>
      </c>
      <c r="J32" s="49"/>
    </row>
    <row r="33" spans="1:10" ht="41.25" customHeight="1">
      <c r="A33" s="432"/>
      <c r="B33" s="23" t="s">
        <v>426</v>
      </c>
      <c r="C33" s="13"/>
      <c r="D33" s="14"/>
      <c r="E33" s="11">
        <v>417</v>
      </c>
      <c r="F33" s="11">
        <v>391</v>
      </c>
      <c r="G33" s="11">
        <v>377</v>
      </c>
      <c r="H33" s="43">
        <v>380.78699999999998</v>
      </c>
      <c r="I33" s="145">
        <v>328.61900000000003</v>
      </c>
      <c r="J33" s="49"/>
    </row>
    <row r="34" spans="1:10" ht="13.15" customHeight="1">
      <c r="A34" s="420" t="s">
        <v>104</v>
      </c>
      <c r="B34" s="436"/>
      <c r="C34" s="15"/>
      <c r="D34" s="16"/>
      <c r="E34" s="11">
        <v>145301</v>
      </c>
      <c r="F34" s="11">
        <v>159500</v>
      </c>
      <c r="G34" s="11">
        <v>136947.53877459161</v>
      </c>
      <c r="H34" s="12">
        <v>158037.04047073968</v>
      </c>
      <c r="I34" s="145">
        <v>145411.79292702774</v>
      </c>
      <c r="J34" s="49"/>
    </row>
    <row r="35" spans="1:10" ht="10.5" customHeight="1">
      <c r="A35" s="143" t="s">
        <v>307</v>
      </c>
      <c r="B35" s="143"/>
      <c r="C35" s="143"/>
      <c r="D35" s="143"/>
      <c r="E35" s="143"/>
      <c r="F35" s="143"/>
      <c r="G35" s="143"/>
      <c r="H35" s="143"/>
      <c r="I35" s="143"/>
      <c r="J35" s="143"/>
    </row>
    <row r="36" spans="1:10" ht="10.5" customHeight="1">
      <c r="A36" s="440" t="s">
        <v>370</v>
      </c>
      <c r="B36" s="441"/>
      <c r="C36" s="441"/>
      <c r="D36" s="441"/>
      <c r="E36" s="441"/>
      <c r="F36" s="441"/>
      <c r="G36" s="441"/>
      <c r="H36" s="441"/>
      <c r="I36" s="441"/>
      <c r="J36" s="441"/>
    </row>
    <row r="37" spans="1:10" ht="10.5" customHeight="1">
      <c r="A37" s="53" t="s">
        <v>302</v>
      </c>
      <c r="B37" s="160"/>
      <c r="C37" s="160"/>
      <c r="D37" s="160"/>
      <c r="E37" s="160"/>
      <c r="F37" s="160"/>
      <c r="G37" s="160"/>
      <c r="H37" s="160"/>
      <c r="I37" s="160"/>
      <c r="J37" s="160"/>
    </row>
    <row r="38" spans="1:10" ht="9" customHeight="1"/>
    <row r="39" spans="1:10" ht="12" customHeight="1">
      <c r="A39" s="17" t="s">
        <v>42</v>
      </c>
    </row>
    <row r="40" spans="1:10" ht="24" customHeight="1">
      <c r="A40" s="437"/>
      <c r="B40" s="429"/>
      <c r="C40" s="57" t="s">
        <v>26</v>
      </c>
      <c r="D40" s="57" t="s">
        <v>27</v>
      </c>
      <c r="E40" s="32" t="s">
        <v>21</v>
      </c>
      <c r="F40" s="32" t="s">
        <v>28</v>
      </c>
      <c r="G40" s="32" t="s">
        <v>29</v>
      </c>
      <c r="H40" s="32" t="s">
        <v>30</v>
      </c>
      <c r="I40" s="32" t="s">
        <v>31</v>
      </c>
    </row>
    <row r="41" spans="1:10" ht="24" customHeight="1">
      <c r="A41" s="364" t="s">
        <v>365</v>
      </c>
      <c r="B41" s="365"/>
      <c r="C41" s="30" t="s">
        <v>88</v>
      </c>
      <c r="D41" s="4" t="s">
        <v>43</v>
      </c>
      <c r="E41" s="7">
        <v>176781</v>
      </c>
      <c r="F41" s="7">
        <f>SUM(F42:F44)</f>
        <v>196736</v>
      </c>
      <c r="G41" s="7">
        <f>SUM(G42:G44)</f>
        <v>175139.30164274483</v>
      </c>
      <c r="H41" s="7">
        <f>SUM(H42:H44)</f>
        <v>188894.49776977723</v>
      </c>
      <c r="I41" s="7">
        <f>SUM(I42:I44)</f>
        <v>175815.55653339051</v>
      </c>
    </row>
    <row r="42" spans="1:10" ht="21" customHeight="1">
      <c r="A42" s="405"/>
      <c r="B42" s="23" t="s">
        <v>281</v>
      </c>
      <c r="C42" s="9"/>
      <c r="D42" s="10"/>
      <c r="E42" s="11">
        <v>175753</v>
      </c>
      <c r="F42" s="11">
        <v>195792</v>
      </c>
      <c r="G42" s="11">
        <v>174287.49714004115</v>
      </c>
      <c r="H42" s="43">
        <v>187984.35848051737</v>
      </c>
      <c r="I42" s="12">
        <v>175048.62368850163</v>
      </c>
      <c r="J42" s="49"/>
    </row>
    <row r="43" spans="1:10" ht="21" customHeight="1">
      <c r="A43" s="406"/>
      <c r="B43" s="23" t="s">
        <v>105</v>
      </c>
      <c r="C43" s="13"/>
      <c r="D43" s="14"/>
      <c r="E43" s="11">
        <v>974</v>
      </c>
      <c r="F43" s="11">
        <v>879</v>
      </c>
      <c r="G43" s="12">
        <v>789.42667400000005</v>
      </c>
      <c r="H43" s="43">
        <v>848.92728000060004</v>
      </c>
      <c r="I43" s="12">
        <v>727.24925600000006</v>
      </c>
      <c r="J43" s="49"/>
    </row>
    <row r="44" spans="1:10" ht="13.15" customHeight="1">
      <c r="A44" s="407"/>
      <c r="B44" s="23" t="s">
        <v>106</v>
      </c>
      <c r="C44" s="15"/>
      <c r="D44" s="16"/>
      <c r="E44" s="11">
        <v>55</v>
      </c>
      <c r="F44" s="11">
        <v>65</v>
      </c>
      <c r="G44" s="11">
        <v>62.377828703703699</v>
      </c>
      <c r="H44" s="12">
        <v>61.212009259259254</v>
      </c>
      <c r="I44" s="146">
        <v>39.683588888888885</v>
      </c>
      <c r="J44" s="49"/>
    </row>
    <row r="45" spans="1:10" ht="10.15" customHeight="1">
      <c r="A45" s="442" t="s">
        <v>147</v>
      </c>
      <c r="B45" s="442"/>
      <c r="C45" s="442"/>
      <c r="D45" s="442"/>
      <c r="E45" s="442"/>
      <c r="F45" s="442"/>
      <c r="G45" s="442"/>
      <c r="H45" s="442"/>
      <c r="I45" s="442"/>
      <c r="J45" s="442"/>
    </row>
    <row r="46" spans="1:10" ht="10.15" customHeight="1">
      <c r="A46" s="53" t="s">
        <v>302</v>
      </c>
      <c r="B46" s="154"/>
      <c r="C46" s="154"/>
      <c r="D46" s="154"/>
      <c r="E46" s="154"/>
      <c r="F46" s="154"/>
      <c r="G46" s="154"/>
      <c r="H46" s="154"/>
      <c r="I46" s="197"/>
      <c r="J46" s="154"/>
    </row>
    <row r="47" spans="1:10">
      <c r="I47" s="79"/>
    </row>
    <row r="48" spans="1:10">
      <c r="A48" s="17" t="s">
        <v>306</v>
      </c>
    </row>
    <row r="49" spans="1:10" ht="24">
      <c r="A49" s="437"/>
      <c r="B49" s="429"/>
      <c r="C49" s="57" t="s">
        <v>26</v>
      </c>
      <c r="D49" s="57" t="s">
        <v>27</v>
      </c>
      <c r="E49" s="32" t="s">
        <v>21</v>
      </c>
      <c r="F49" s="32" t="s">
        <v>28</v>
      </c>
      <c r="G49" s="32" t="s">
        <v>29</v>
      </c>
      <c r="H49" s="32" t="s">
        <v>30</v>
      </c>
      <c r="I49" s="32" t="s">
        <v>31</v>
      </c>
    </row>
    <row r="50" spans="1:10" ht="27" customHeight="1">
      <c r="A50" s="443" t="s">
        <v>264</v>
      </c>
      <c r="B50" s="444"/>
      <c r="C50" s="30" t="s">
        <v>88</v>
      </c>
      <c r="D50" s="4" t="s">
        <v>43</v>
      </c>
      <c r="E50" s="7">
        <v>4917</v>
      </c>
      <c r="F50" s="7">
        <v>3552</v>
      </c>
      <c r="G50" s="7">
        <v>4505</v>
      </c>
      <c r="H50" s="7">
        <v>6144.2069009624302</v>
      </c>
      <c r="I50" s="7">
        <v>7487.2520223564379</v>
      </c>
      <c r="J50" s="49"/>
    </row>
    <row r="51" spans="1:10" ht="12.75" customHeight="1">
      <c r="A51" s="442" t="s">
        <v>451</v>
      </c>
      <c r="B51" s="442"/>
      <c r="C51" s="442"/>
      <c r="D51" s="442"/>
      <c r="E51" s="442"/>
      <c r="F51" s="442"/>
      <c r="G51" s="442"/>
      <c r="H51" s="442"/>
      <c r="I51" s="442"/>
      <c r="J51" s="442"/>
    </row>
    <row r="52" spans="1:10" ht="23.25" customHeight="1">
      <c r="A52" s="442" t="s">
        <v>338</v>
      </c>
      <c r="B52" s="442"/>
      <c r="C52" s="442"/>
      <c r="D52" s="442"/>
      <c r="E52" s="442"/>
      <c r="F52" s="442"/>
      <c r="G52" s="442"/>
      <c r="H52" s="442"/>
      <c r="I52" s="442"/>
      <c r="J52" s="442"/>
    </row>
    <row r="53" spans="1:10" ht="12.75" customHeight="1">
      <c r="A53" s="120" t="s">
        <v>303</v>
      </c>
      <c r="B53" s="280"/>
      <c r="C53" s="158"/>
      <c r="D53" s="158"/>
      <c r="E53" s="158"/>
      <c r="F53" s="158"/>
      <c r="G53" s="158"/>
      <c r="H53" s="158"/>
      <c r="I53" s="158"/>
      <c r="J53" s="72"/>
    </row>
    <row r="54" spans="1:10">
      <c r="A54" s="72"/>
      <c r="B54" s="281"/>
      <c r="C54" s="72"/>
      <c r="D54" s="72"/>
      <c r="E54" s="72"/>
      <c r="F54" s="72"/>
      <c r="G54" s="72"/>
      <c r="H54" s="72"/>
      <c r="I54" s="72"/>
      <c r="J54" s="72"/>
    </row>
    <row r="55" spans="1:10">
      <c r="A55" s="282" t="s">
        <v>44</v>
      </c>
      <c r="B55" s="281"/>
      <c r="C55" s="72"/>
      <c r="D55" s="72"/>
      <c r="E55" s="72"/>
      <c r="F55" s="72"/>
      <c r="G55" s="72"/>
      <c r="H55" s="72"/>
      <c r="I55" s="72"/>
      <c r="J55" s="72"/>
    </row>
    <row r="56" spans="1:10" ht="12">
      <c r="A56" s="201" t="s">
        <v>167</v>
      </c>
      <c r="B56" s="53"/>
      <c r="C56" s="53"/>
      <c r="D56" s="53"/>
      <c r="E56" s="53"/>
      <c r="F56" s="53"/>
      <c r="G56" s="53"/>
      <c r="H56" s="53"/>
      <c r="I56" s="53"/>
    </row>
    <row r="57" spans="1:10" ht="12">
      <c r="A57" s="53" t="s">
        <v>45</v>
      </c>
      <c r="B57" s="53"/>
      <c r="C57" s="53"/>
      <c r="D57" s="53"/>
      <c r="E57" s="53"/>
      <c r="F57" s="53"/>
      <c r="G57" s="53"/>
      <c r="H57" s="53"/>
      <c r="I57" s="53"/>
    </row>
    <row r="58" spans="1:10" ht="12">
      <c r="A58" s="446" t="s">
        <v>368</v>
      </c>
      <c r="B58" s="446"/>
      <c r="C58" s="446"/>
      <c r="D58" s="446"/>
      <c r="E58" s="446"/>
      <c r="F58" s="446"/>
      <c r="G58" s="446"/>
      <c r="H58" s="446"/>
      <c r="I58" s="446"/>
      <c r="J58" s="446"/>
    </row>
    <row r="59" spans="1:10" s="81" customFormat="1" ht="12.6" customHeight="1">
      <c r="A59" s="445" t="s">
        <v>369</v>
      </c>
      <c r="B59" s="445"/>
      <c r="C59" s="445"/>
      <c r="D59" s="445"/>
      <c r="E59" s="445"/>
      <c r="F59" s="445"/>
      <c r="G59" s="445"/>
      <c r="H59" s="445"/>
      <c r="I59" s="445"/>
      <c r="J59" s="445"/>
    </row>
    <row r="60" spans="1:10" s="81" customFormat="1" ht="9.75" customHeight="1">
      <c r="A60" s="82"/>
      <c r="B60" s="83"/>
      <c r="C60" s="83"/>
      <c r="D60" s="83"/>
      <c r="E60" s="83"/>
      <c r="F60" s="83"/>
      <c r="G60" s="83"/>
      <c r="H60" s="83"/>
      <c r="I60" s="83"/>
    </row>
    <row r="61" spans="1:10" ht="15.75">
      <c r="A61" s="77" t="s">
        <v>76</v>
      </c>
      <c r="G61" s="79"/>
      <c r="H61" s="79"/>
      <c r="I61" s="50"/>
    </row>
    <row r="62" spans="1:10" ht="9.75" customHeight="1">
      <c r="A62" s="77"/>
      <c r="G62" s="79"/>
      <c r="H62" s="79"/>
      <c r="I62" s="50" t="s">
        <v>77</v>
      </c>
    </row>
    <row r="63" spans="1:10" ht="24">
      <c r="A63" s="438"/>
      <c r="B63" s="439"/>
      <c r="C63" s="57" t="s">
        <v>26</v>
      </c>
      <c r="D63" s="57" t="s">
        <v>27</v>
      </c>
      <c r="E63" s="32" t="s">
        <v>21</v>
      </c>
      <c r="F63" s="32" t="s">
        <v>28</v>
      </c>
      <c r="G63" s="32" t="s">
        <v>29</v>
      </c>
      <c r="H63" s="32" t="s">
        <v>30</v>
      </c>
      <c r="I63" s="32" t="s">
        <v>31</v>
      </c>
    </row>
    <row r="64" spans="1:10" s="17" customFormat="1" ht="25.15" customHeight="1">
      <c r="A64" s="364" t="s">
        <v>428</v>
      </c>
      <c r="B64" s="365"/>
      <c r="C64" s="30" t="s">
        <v>282</v>
      </c>
      <c r="D64" s="4" t="s">
        <v>2</v>
      </c>
      <c r="E64" s="5">
        <f>SUM(E65:E67)</f>
        <v>3175</v>
      </c>
      <c r="F64" s="5">
        <f>SUM(F65:F67)</f>
        <v>3295</v>
      </c>
      <c r="G64" s="5">
        <f>SUM(G65:G67)</f>
        <v>3182.472788350231</v>
      </c>
      <c r="H64" s="5">
        <f>SUM(H65:H67)</f>
        <v>2981.7535111799762</v>
      </c>
      <c r="I64" s="5">
        <f>SUM(I65:I67)</f>
        <v>3265.1998518524251</v>
      </c>
    </row>
    <row r="65" spans="1:10" ht="16.899999999999999" customHeight="1">
      <c r="A65" s="402" t="s">
        <v>107</v>
      </c>
      <c r="B65" s="333" t="s">
        <v>8</v>
      </c>
      <c r="C65" s="9"/>
      <c r="D65" s="2"/>
      <c r="E65" s="11">
        <v>1739</v>
      </c>
      <c r="F65" s="11">
        <v>1715</v>
      </c>
      <c r="G65" s="12">
        <v>1692.0737240186802</v>
      </c>
      <c r="H65" s="12">
        <v>1452.2976382561144</v>
      </c>
      <c r="I65" s="168">
        <v>1765.5978347732794</v>
      </c>
      <c r="J65" s="49"/>
    </row>
    <row r="66" spans="1:10" ht="25.15" customHeight="1">
      <c r="A66" s="403"/>
      <c r="B66" s="333" t="s">
        <v>9</v>
      </c>
      <c r="C66" s="13"/>
      <c r="D66" s="3"/>
      <c r="E66" s="11">
        <v>1352</v>
      </c>
      <c r="F66" s="11">
        <v>1512</v>
      </c>
      <c r="G66" s="12">
        <v>1424.8980140441615</v>
      </c>
      <c r="H66" s="43">
        <v>1437.7341078632801</v>
      </c>
      <c r="I66" s="168">
        <v>1430.7509376117218</v>
      </c>
      <c r="J66" s="49"/>
    </row>
    <row r="67" spans="1:10" ht="17.25" customHeight="1">
      <c r="A67" s="404"/>
      <c r="B67" s="8" t="s">
        <v>405</v>
      </c>
      <c r="C67" s="15"/>
      <c r="D67" s="29"/>
      <c r="E67" s="11">
        <v>84</v>
      </c>
      <c r="F67" s="11">
        <v>68</v>
      </c>
      <c r="G67" s="12">
        <v>65.501050287389475</v>
      </c>
      <c r="H67" s="12">
        <v>91.72176506058166</v>
      </c>
      <c r="I67" s="168">
        <v>68.851079467423887</v>
      </c>
      <c r="J67" s="49"/>
    </row>
    <row r="68" spans="1:10" s="17" customFormat="1" ht="25.15" customHeight="1">
      <c r="A68" s="364" t="s">
        <v>429</v>
      </c>
      <c r="B68" s="365"/>
      <c r="C68" s="30" t="s">
        <v>88</v>
      </c>
      <c r="D68" s="4" t="s">
        <v>3</v>
      </c>
      <c r="E68" s="20">
        <f>SUM(E69:E72)</f>
        <v>134</v>
      </c>
      <c r="F68" s="20">
        <f>SUM(F69:F72)</f>
        <v>132</v>
      </c>
      <c r="G68" s="20">
        <f>SUM(G69:G72)</f>
        <v>117.23893832955247</v>
      </c>
      <c r="H68" s="20">
        <f>SUM(H69:H72)</f>
        <v>120.99431586921193</v>
      </c>
      <c r="I68" s="20">
        <f>SUM(I69:I72)</f>
        <v>127.52297750796819</v>
      </c>
      <c r="J68" s="49"/>
    </row>
    <row r="69" spans="1:10" ht="16.899999999999999" customHeight="1">
      <c r="A69" s="402" t="s">
        <v>108</v>
      </c>
      <c r="B69" s="334" t="s">
        <v>406</v>
      </c>
      <c r="C69" s="9"/>
      <c r="D69" s="2"/>
      <c r="E69" s="11">
        <v>48</v>
      </c>
      <c r="F69" s="11">
        <v>49</v>
      </c>
      <c r="G69" s="11">
        <v>48</v>
      </c>
      <c r="H69" s="12">
        <v>50.743030431160264</v>
      </c>
      <c r="I69" s="145">
        <v>57.003869278475101</v>
      </c>
      <c r="J69" s="49"/>
    </row>
    <row r="70" spans="1:10" ht="16.899999999999999" customHeight="1">
      <c r="A70" s="403"/>
      <c r="B70" s="334" t="s">
        <v>407</v>
      </c>
      <c r="C70" s="13"/>
      <c r="D70" s="3"/>
      <c r="E70" s="11">
        <v>12</v>
      </c>
      <c r="F70" s="11">
        <v>16</v>
      </c>
      <c r="G70" s="11">
        <v>7.2389383295524699</v>
      </c>
      <c r="H70" s="12">
        <v>7.4016065454545457</v>
      </c>
      <c r="I70" s="145">
        <v>6.3638707331773334</v>
      </c>
      <c r="J70" s="49"/>
    </row>
    <row r="71" spans="1:10" ht="16.899999999999999" customHeight="1">
      <c r="A71" s="403"/>
      <c r="B71" s="23" t="s">
        <v>109</v>
      </c>
      <c r="C71" s="13"/>
      <c r="D71" s="3"/>
      <c r="E71" s="12">
        <v>1</v>
      </c>
      <c r="F71" s="12">
        <v>1</v>
      </c>
      <c r="G71" s="12">
        <v>1</v>
      </c>
      <c r="H71" s="12">
        <v>0.98670255177752497</v>
      </c>
      <c r="I71" s="145">
        <v>1.1310304794623436</v>
      </c>
      <c r="J71" s="49"/>
    </row>
    <row r="72" spans="1:10" ht="16.899999999999999" customHeight="1">
      <c r="A72" s="404"/>
      <c r="B72" s="23" t="s">
        <v>110</v>
      </c>
      <c r="C72" s="15"/>
      <c r="D72" s="26"/>
      <c r="E72" s="12">
        <v>73</v>
      </c>
      <c r="F72" s="12">
        <v>66</v>
      </c>
      <c r="G72" s="12">
        <v>61</v>
      </c>
      <c r="H72" s="12">
        <v>61.862976340819586</v>
      </c>
      <c r="I72" s="145">
        <v>63.02420701685341</v>
      </c>
      <c r="J72" s="49"/>
    </row>
    <row r="73" spans="1:10" s="17" customFormat="1" ht="26.45" customHeight="1">
      <c r="A73" s="364" t="s">
        <v>430</v>
      </c>
      <c r="B73" s="365"/>
      <c r="C73" s="30" t="s">
        <v>283</v>
      </c>
      <c r="D73" s="4" t="s">
        <v>2</v>
      </c>
      <c r="E73" s="20">
        <v>2035</v>
      </c>
      <c r="F73" s="20">
        <f>+F75+F74</f>
        <v>2521.9753000000001</v>
      </c>
      <c r="G73" s="20">
        <v>2626</v>
      </c>
      <c r="H73" s="5">
        <v>2450.7087000000015</v>
      </c>
      <c r="I73" s="20">
        <f>+I75+I74</f>
        <v>2060.2179999999998</v>
      </c>
    </row>
    <row r="74" spans="1:10" ht="16.899999999999999" customHeight="1">
      <c r="A74" s="422" t="s">
        <v>284</v>
      </c>
      <c r="B74" s="436"/>
      <c r="C74" s="24"/>
      <c r="D74" s="25"/>
      <c r="E74" s="12">
        <v>1958.8792000000001</v>
      </c>
      <c r="F74" s="12">
        <v>2438.6886</v>
      </c>
      <c r="G74" s="12">
        <v>2557.1017999999995</v>
      </c>
      <c r="H74" s="12">
        <v>2373.684400000001</v>
      </c>
      <c r="I74" s="145">
        <v>1976.6808999999996</v>
      </c>
      <c r="J74" s="49"/>
    </row>
    <row r="75" spans="1:10" ht="25.5" customHeight="1">
      <c r="A75" s="405" t="s">
        <v>111</v>
      </c>
      <c r="B75" s="19" t="s">
        <v>404</v>
      </c>
      <c r="C75" s="27"/>
      <c r="D75" s="28"/>
      <c r="E75" s="20">
        <f>+SUM(E76:E79)</f>
        <v>76.0839</v>
      </c>
      <c r="F75" s="20">
        <f>+SUM(F76:F79)</f>
        <v>83.286699999999996</v>
      </c>
      <c r="G75" s="20">
        <f>+SUM(G76:G79)</f>
        <v>68.726199999999992</v>
      </c>
      <c r="H75" s="20">
        <f>+SUM(H76:H79)</f>
        <v>76.708900000000014</v>
      </c>
      <c r="I75" s="20">
        <f>+SUM(I76:I79)</f>
        <v>83.537100000000024</v>
      </c>
      <c r="J75" s="49"/>
    </row>
    <row r="76" spans="1:10" ht="17.25" customHeight="1">
      <c r="A76" s="406"/>
      <c r="B76" s="8" t="s">
        <v>408</v>
      </c>
      <c r="C76" s="9"/>
      <c r="D76" s="2"/>
      <c r="E76" s="21">
        <v>0.8</v>
      </c>
      <c r="F76" s="21">
        <v>0.8</v>
      </c>
      <c r="G76" s="21">
        <v>0.373</v>
      </c>
      <c r="H76" s="22">
        <v>0.79</v>
      </c>
      <c r="I76" s="148">
        <v>0.56400000000000006</v>
      </c>
      <c r="J76" s="49"/>
    </row>
    <row r="77" spans="1:10" ht="17.25" customHeight="1">
      <c r="A77" s="406"/>
      <c r="B77" s="8" t="s">
        <v>409</v>
      </c>
      <c r="C77" s="13"/>
      <c r="D77" s="3"/>
      <c r="E77" s="21">
        <v>0.9</v>
      </c>
      <c r="F77" s="21">
        <v>0.7</v>
      </c>
      <c r="G77" s="21">
        <v>0.61</v>
      </c>
      <c r="H77" s="22">
        <v>0.76</v>
      </c>
      <c r="I77" s="148">
        <v>0.81</v>
      </c>
      <c r="J77" s="49"/>
    </row>
    <row r="78" spans="1:10" ht="17.25" customHeight="1">
      <c r="A78" s="406"/>
      <c r="B78" s="8" t="s">
        <v>410</v>
      </c>
      <c r="C78" s="13"/>
      <c r="D78" s="3"/>
      <c r="E78" s="22">
        <v>66.599999999999994</v>
      </c>
      <c r="F78" s="21">
        <v>74.7</v>
      </c>
      <c r="G78" s="21">
        <v>61.959899999999998</v>
      </c>
      <c r="H78" s="22">
        <v>69.258200000000016</v>
      </c>
      <c r="I78" s="148">
        <v>78.681600000000032</v>
      </c>
      <c r="J78" s="49"/>
    </row>
    <row r="79" spans="1:10" ht="25.15" customHeight="1">
      <c r="A79" s="407"/>
      <c r="B79" s="8" t="s">
        <v>411</v>
      </c>
      <c r="C79" s="15"/>
      <c r="D79" s="26"/>
      <c r="E79" s="21">
        <v>7.7839</v>
      </c>
      <c r="F79" s="21">
        <v>7.0866999999999978</v>
      </c>
      <c r="G79" s="21">
        <v>5.7833000000000006</v>
      </c>
      <c r="H79" s="205">
        <v>5.9007000000000005</v>
      </c>
      <c r="I79" s="148">
        <v>3.4814999999999996</v>
      </c>
      <c r="J79" s="49"/>
    </row>
    <row r="80" spans="1:10" ht="10.5" customHeight="1">
      <c r="D80" s="35"/>
      <c r="E80" s="335"/>
      <c r="F80" s="335"/>
      <c r="G80" s="335"/>
      <c r="H80" s="335"/>
      <c r="I80" s="344"/>
      <c r="J80" s="18"/>
    </row>
    <row r="81" spans="1:16">
      <c r="A81" s="143" t="s">
        <v>339</v>
      </c>
      <c r="B81" s="147"/>
      <c r="C81" s="144"/>
      <c r="D81" s="144"/>
      <c r="E81" s="144"/>
      <c r="F81" s="144"/>
      <c r="G81" s="144"/>
      <c r="H81" s="144"/>
      <c r="I81" s="144"/>
    </row>
    <row r="82" spans="1:16" ht="12.75" customHeight="1">
      <c r="A82" s="53" t="s">
        <v>302</v>
      </c>
      <c r="B82" s="147"/>
      <c r="C82" s="144"/>
      <c r="D82" s="144"/>
      <c r="E82" s="144"/>
      <c r="F82" s="144"/>
      <c r="G82" s="144"/>
      <c r="H82" s="144"/>
      <c r="I82" s="144"/>
    </row>
    <row r="83" spans="1:16">
      <c r="A83" s="143" t="s">
        <v>414</v>
      </c>
      <c r="B83" s="147"/>
      <c r="C83" s="144"/>
      <c r="D83" s="144"/>
      <c r="E83" s="144"/>
      <c r="F83" s="144"/>
      <c r="G83" s="144"/>
      <c r="H83" s="144"/>
      <c r="I83" s="144"/>
    </row>
    <row r="84" spans="1:16">
      <c r="A84" s="143" t="s">
        <v>415</v>
      </c>
      <c r="B84" s="147"/>
      <c r="C84" s="144"/>
      <c r="D84" s="144"/>
      <c r="E84" s="144"/>
      <c r="F84" s="144"/>
      <c r="G84" s="144"/>
      <c r="H84" s="144"/>
      <c r="I84" s="144"/>
    </row>
    <row r="85" spans="1:16">
      <c r="A85" s="143" t="s">
        <v>416</v>
      </c>
      <c r="B85" s="147"/>
      <c r="C85" s="144"/>
      <c r="D85" s="144"/>
      <c r="E85" s="144"/>
      <c r="F85" s="144"/>
      <c r="G85" s="144"/>
      <c r="H85" s="144"/>
      <c r="I85" s="144"/>
    </row>
    <row r="86" spans="1:16">
      <c r="A86" s="143" t="s">
        <v>417</v>
      </c>
      <c r="B86" s="147"/>
      <c r="C86" s="144"/>
      <c r="D86" s="144"/>
      <c r="E86" s="144"/>
      <c r="F86" s="144"/>
      <c r="G86" s="144"/>
      <c r="H86" s="144"/>
      <c r="I86" s="144"/>
    </row>
    <row r="87" spans="1:16" ht="10.5" customHeight="1">
      <c r="A87" s="143" t="s">
        <v>340</v>
      </c>
      <c r="B87" s="144"/>
      <c r="C87" s="144"/>
      <c r="D87" s="144"/>
      <c r="E87" s="144"/>
      <c r="F87" s="144"/>
      <c r="G87" s="144"/>
      <c r="H87" s="144"/>
      <c r="I87" s="144"/>
    </row>
    <row r="88" spans="1:16">
      <c r="A88" s="143" t="s">
        <v>308</v>
      </c>
      <c r="B88" s="147"/>
      <c r="C88" s="144"/>
      <c r="D88" s="144"/>
      <c r="E88" s="144"/>
      <c r="F88" s="144"/>
      <c r="G88" s="144"/>
      <c r="H88" s="144"/>
      <c r="I88" s="144"/>
    </row>
    <row r="89" spans="1:16" ht="10.5" customHeight="1">
      <c r="B89" s="1"/>
    </row>
    <row r="90" spans="1:16" ht="15.75" customHeight="1">
      <c r="A90" s="97" t="s">
        <v>10</v>
      </c>
      <c r="I90" s="50" t="s">
        <v>25</v>
      </c>
    </row>
    <row r="91" spans="1:16" ht="14.25" customHeight="1">
      <c r="A91" s="77" t="s">
        <v>37</v>
      </c>
    </row>
    <row r="92" spans="1:16" ht="24" customHeight="1">
      <c r="A92" s="412"/>
      <c r="B92" s="413"/>
      <c r="C92" s="57" t="s">
        <v>26</v>
      </c>
      <c r="D92" s="57" t="s">
        <v>27</v>
      </c>
      <c r="E92" s="32" t="s">
        <v>21</v>
      </c>
      <c r="F92" s="32" t="s">
        <v>28</v>
      </c>
      <c r="G92" s="32" t="s">
        <v>29</v>
      </c>
      <c r="H92" s="32" t="s">
        <v>30</v>
      </c>
      <c r="I92" s="32" t="s">
        <v>31</v>
      </c>
    </row>
    <row r="93" spans="1:16" ht="26.25" customHeight="1">
      <c r="A93" s="364" t="s">
        <v>299</v>
      </c>
      <c r="B93" s="365"/>
      <c r="C93" s="30" t="s">
        <v>102</v>
      </c>
      <c r="D93" s="4" t="s">
        <v>6</v>
      </c>
      <c r="E93" s="238">
        <f>SUM(E94:E96)</f>
        <v>59.706361755000003</v>
      </c>
      <c r="F93" s="238">
        <f>SUM(F94:F96)</f>
        <v>74.400000000000006</v>
      </c>
      <c r="G93" s="238">
        <f>SUM(G94:G96)</f>
        <v>69.653766040000008</v>
      </c>
      <c r="H93" s="238">
        <f>SUM(H94:H95)</f>
        <v>58.55838690600001</v>
      </c>
      <c r="I93" s="238">
        <f>SUM(I94:I95)</f>
        <v>36.770169447000001</v>
      </c>
      <c r="J93" s="49"/>
    </row>
    <row r="94" spans="1:16" ht="14.45" customHeight="1">
      <c r="A94" s="423" t="s">
        <v>112</v>
      </c>
      <c r="B94" s="429"/>
      <c r="C94" s="9"/>
      <c r="D94" s="10"/>
      <c r="E94" s="33">
        <v>58.983661755</v>
      </c>
      <c r="F94" s="33">
        <v>73.7</v>
      </c>
      <c r="G94" s="33">
        <v>68.977266040000003</v>
      </c>
      <c r="H94" s="33">
        <v>57.612486906000008</v>
      </c>
      <c r="I94" s="149">
        <v>36.103099446999998</v>
      </c>
    </row>
    <row r="95" spans="1:16" ht="14.45" customHeight="1">
      <c r="A95" s="423" t="s">
        <v>458</v>
      </c>
      <c r="B95" s="429"/>
      <c r="C95" s="15"/>
      <c r="D95" s="16"/>
      <c r="E95" s="33">
        <v>0.72270000000000001</v>
      </c>
      <c r="F95" s="33">
        <v>0.7</v>
      </c>
      <c r="G95" s="33">
        <v>0.67649999999999999</v>
      </c>
      <c r="H95" s="33">
        <v>0.94589999999999996</v>
      </c>
      <c r="I95" s="149">
        <v>0.66707000000000005</v>
      </c>
    </row>
    <row r="96" spans="1:16" ht="15.75" customHeight="1">
      <c r="A96" s="143" t="s">
        <v>148</v>
      </c>
      <c r="B96" s="147"/>
      <c r="C96" s="144"/>
      <c r="D96" s="144"/>
      <c r="E96" s="144"/>
      <c r="F96" s="144"/>
      <c r="G96" s="144"/>
      <c r="H96" s="144"/>
      <c r="I96" s="144"/>
      <c r="L96" s="34"/>
      <c r="M96" s="34"/>
      <c r="N96" s="34"/>
      <c r="O96" s="34"/>
      <c r="P96" s="34"/>
    </row>
    <row r="97" spans="1:9" ht="9.75" customHeight="1">
      <c r="A97" s="143" t="s">
        <v>11</v>
      </c>
      <c r="B97" s="147"/>
      <c r="C97" s="144"/>
      <c r="D97" s="144"/>
      <c r="E97" s="144"/>
      <c r="F97" s="144"/>
      <c r="G97" s="144"/>
      <c r="H97" s="144"/>
      <c r="I97" s="144"/>
    </row>
    <row r="98" spans="1:9" ht="12.75" customHeight="1">
      <c r="A98" s="143" t="s">
        <v>149</v>
      </c>
      <c r="B98" s="144"/>
      <c r="C98" s="144"/>
      <c r="D98" s="144"/>
      <c r="E98" s="144"/>
      <c r="F98" s="144"/>
      <c r="G98" s="144"/>
      <c r="H98" s="144"/>
      <c r="I98" s="144"/>
    </row>
    <row r="99" spans="1:9" ht="10.5" customHeight="1">
      <c r="B99" s="1"/>
    </row>
    <row r="100" spans="1:9" ht="12.75" customHeight="1">
      <c r="A100" s="85" t="s">
        <v>240</v>
      </c>
      <c r="B100" s="1"/>
      <c r="I100" s="50" t="s">
        <v>12</v>
      </c>
    </row>
    <row r="101" spans="1:9" ht="23.25" hidden="1" customHeight="1">
      <c r="A101" s="86"/>
      <c r="B101" s="1"/>
      <c r="I101" s="79"/>
    </row>
    <row r="102" spans="1:9" ht="13.5">
      <c r="A102" s="87" t="s">
        <v>298</v>
      </c>
      <c r="B102" s="1"/>
      <c r="C102" s="35"/>
      <c r="D102" s="35"/>
    </row>
    <row r="103" spans="1:9" ht="24" customHeight="1">
      <c r="A103" s="412"/>
      <c r="B103" s="413"/>
      <c r="C103" s="57" t="s">
        <v>26</v>
      </c>
      <c r="D103" s="57" t="s">
        <v>27</v>
      </c>
      <c r="E103" s="450"/>
      <c r="F103" s="450"/>
      <c r="G103" s="37"/>
    </row>
    <row r="104" spans="1:9" ht="24" customHeight="1">
      <c r="A104" s="38"/>
      <c r="B104" s="39"/>
      <c r="C104" s="30" t="s">
        <v>88</v>
      </c>
      <c r="D104" s="4" t="s">
        <v>20</v>
      </c>
      <c r="E104" s="30" t="s">
        <v>46</v>
      </c>
      <c r="F104" s="30" t="s">
        <v>47</v>
      </c>
      <c r="G104" s="30" t="s">
        <v>48</v>
      </c>
    </row>
    <row r="105" spans="1:9" ht="14.25" customHeight="1">
      <c r="A105" s="414" t="s">
        <v>300</v>
      </c>
      <c r="B105" s="8" t="s">
        <v>113</v>
      </c>
      <c r="C105" s="9"/>
      <c r="D105" s="10"/>
      <c r="E105" s="149">
        <v>1.2651532050000001</v>
      </c>
      <c r="F105" s="148">
        <v>38.212346986749999</v>
      </c>
      <c r="G105" s="88">
        <f>E105+F105</f>
        <v>39.477500191749996</v>
      </c>
    </row>
    <row r="106" spans="1:9" s="81" customFormat="1" ht="25.5" customHeight="1">
      <c r="A106" s="415"/>
      <c r="B106" s="23" t="s">
        <v>265</v>
      </c>
      <c r="C106" s="89"/>
      <c r="D106" s="90"/>
      <c r="E106" s="150">
        <v>0.207540694</v>
      </c>
      <c r="F106" s="151">
        <v>0.81002875299999999</v>
      </c>
      <c r="G106" s="91">
        <f t="shared" ref="G106:G109" si="0">E106+F106</f>
        <v>1.0175694470000001</v>
      </c>
    </row>
    <row r="107" spans="1:9" s="81" customFormat="1" ht="25.5" customHeight="1">
      <c r="A107" s="415"/>
      <c r="B107" s="23" t="s">
        <v>266</v>
      </c>
      <c r="C107" s="89"/>
      <c r="D107" s="90"/>
      <c r="E107" s="150">
        <v>1.5268999999999998E-2</v>
      </c>
      <c r="F107" s="151">
        <v>0.11767439999999998</v>
      </c>
      <c r="G107" s="91">
        <f t="shared" si="0"/>
        <v>0.13294339999999999</v>
      </c>
    </row>
    <row r="108" spans="1:9" ht="14.25" customHeight="1">
      <c r="A108" s="415"/>
      <c r="B108" s="8" t="s">
        <v>114</v>
      </c>
      <c r="C108" s="13"/>
      <c r="D108" s="14"/>
      <c r="E108" s="148">
        <v>32.758125999999997</v>
      </c>
      <c r="F108" s="148">
        <v>7228.4413059999997</v>
      </c>
      <c r="G108" s="88">
        <f t="shared" si="0"/>
        <v>7261.1994319999994</v>
      </c>
    </row>
    <row r="109" spans="1:9" ht="14.25" customHeight="1">
      <c r="A109" s="415"/>
      <c r="B109" s="1" t="s">
        <v>150</v>
      </c>
      <c r="C109" s="15"/>
      <c r="D109" s="16"/>
      <c r="E109" s="149">
        <v>1.6606408819999998</v>
      </c>
      <c r="F109" s="148">
        <v>0.87057845524999988</v>
      </c>
      <c r="G109" s="88">
        <f t="shared" si="0"/>
        <v>2.5312193372499996</v>
      </c>
    </row>
    <row r="110" spans="1:9" ht="13.9" customHeight="1">
      <c r="A110" s="38"/>
      <c r="B110" s="36" t="s">
        <v>267</v>
      </c>
      <c r="C110" s="36"/>
      <c r="D110" s="39"/>
      <c r="E110" s="237">
        <f>SUM(E105:E109)</f>
        <v>35.906729781000003</v>
      </c>
      <c r="F110" s="237">
        <f>SUM(F105:F109)</f>
        <v>7268.4519345950002</v>
      </c>
      <c r="G110" s="237">
        <f>SUM(G105:G109)</f>
        <v>7304.358664376</v>
      </c>
    </row>
    <row r="111" spans="1:9" ht="10.5" customHeight="1">
      <c r="B111" s="1"/>
    </row>
    <row r="112" spans="1:9" ht="24" customHeight="1">
      <c r="A112" s="38"/>
      <c r="B112" s="39"/>
      <c r="C112" s="30" t="s">
        <v>88</v>
      </c>
      <c r="D112" s="4" t="s">
        <v>6</v>
      </c>
      <c r="E112" s="19"/>
    </row>
    <row r="113" spans="1:15" s="81" customFormat="1" ht="26.45" customHeight="1">
      <c r="A113" s="419" t="s">
        <v>319</v>
      </c>
      <c r="B113" s="23" t="s">
        <v>115</v>
      </c>
      <c r="C113" s="414"/>
      <c r="D113" s="416"/>
      <c r="E113" s="151">
        <v>7226.5045953999988</v>
      </c>
    </row>
    <row r="114" spans="1:15" ht="18" customHeight="1">
      <c r="A114" s="413"/>
      <c r="B114" s="8" t="s">
        <v>162</v>
      </c>
      <c r="C114" s="417"/>
      <c r="D114" s="418"/>
      <c r="E114" s="148">
        <v>77.854068975999994</v>
      </c>
    </row>
    <row r="115" spans="1:15" ht="10.5" customHeight="1">
      <c r="A115" s="341"/>
      <c r="B115" s="342"/>
      <c r="D115" s="341"/>
      <c r="E115" s="343"/>
    </row>
    <row r="116" spans="1:15" ht="12.6" customHeight="1">
      <c r="A116" s="143" t="s">
        <v>241</v>
      </c>
      <c r="B116" s="143"/>
      <c r="C116" s="143"/>
      <c r="D116" s="143"/>
      <c r="E116" s="143"/>
      <c r="F116" s="143"/>
      <c r="G116" s="143"/>
      <c r="H116" s="143"/>
      <c r="I116" s="143"/>
      <c r="J116" s="143"/>
    </row>
    <row r="117" spans="1:15" ht="25.15" customHeight="1">
      <c r="A117" s="442" t="s">
        <v>313</v>
      </c>
      <c r="B117" s="442"/>
      <c r="C117" s="442"/>
      <c r="D117" s="442"/>
      <c r="E117" s="442"/>
      <c r="F117" s="442"/>
      <c r="G117" s="442"/>
      <c r="H117" s="442"/>
      <c r="I117" s="442"/>
      <c r="J117" s="442"/>
      <c r="O117" s="84"/>
    </row>
    <row r="118" spans="1:15" ht="48" customHeight="1">
      <c r="A118" s="442" t="s">
        <v>242</v>
      </c>
      <c r="B118" s="442"/>
      <c r="C118" s="442"/>
      <c r="D118" s="442"/>
      <c r="E118" s="442"/>
      <c r="F118" s="442"/>
      <c r="G118" s="442"/>
      <c r="H118" s="442"/>
      <c r="I118" s="442"/>
      <c r="J118" s="442"/>
      <c r="O118" s="84"/>
    </row>
    <row r="119" spans="1:15" ht="60" customHeight="1">
      <c r="A119" s="442" t="s">
        <v>418</v>
      </c>
      <c r="B119" s="442"/>
      <c r="C119" s="442"/>
      <c r="D119" s="442"/>
      <c r="E119" s="442"/>
      <c r="F119" s="442"/>
      <c r="G119" s="442"/>
      <c r="H119" s="442"/>
      <c r="I119" s="442"/>
      <c r="J119" s="442"/>
      <c r="O119" s="84"/>
    </row>
    <row r="120" spans="1:15" ht="12">
      <c r="A120" s="153" t="s">
        <v>156</v>
      </c>
      <c r="B120" s="154"/>
      <c r="C120" s="154"/>
      <c r="D120" s="154"/>
      <c r="E120" s="154"/>
      <c r="F120" s="154"/>
      <c r="G120" s="154"/>
      <c r="H120" s="154"/>
      <c r="I120" s="154"/>
      <c r="J120" s="154"/>
      <c r="O120" s="84"/>
    </row>
    <row r="121" spans="1:15" ht="12">
      <c r="A121" s="153" t="s">
        <v>309</v>
      </c>
      <c r="B121" s="154"/>
      <c r="C121" s="154"/>
      <c r="D121" s="154"/>
      <c r="E121" s="154"/>
      <c r="F121" s="154"/>
      <c r="G121" s="154"/>
      <c r="H121" s="154"/>
      <c r="I121" s="154"/>
      <c r="J121" s="154"/>
      <c r="O121" s="84"/>
    </row>
    <row r="122" spans="1:15" ht="12">
      <c r="A122" s="143" t="s">
        <v>151</v>
      </c>
      <c r="B122" s="143"/>
      <c r="C122" s="143"/>
      <c r="D122" s="143"/>
      <c r="E122" s="143"/>
      <c r="F122" s="143"/>
      <c r="G122" s="143"/>
      <c r="H122" s="143"/>
      <c r="I122" s="143"/>
      <c r="J122" s="143"/>
      <c r="O122" s="84"/>
    </row>
    <row r="123" spans="1:15" ht="12">
      <c r="A123" s="80"/>
      <c r="B123" s="80"/>
      <c r="C123" s="80"/>
      <c r="D123" s="80"/>
      <c r="E123" s="80"/>
      <c r="F123" s="80"/>
      <c r="G123" s="80"/>
      <c r="H123" s="80"/>
      <c r="I123" s="80"/>
      <c r="J123" s="80"/>
      <c r="O123" s="84"/>
    </row>
    <row r="124" spans="1:15" ht="15" customHeight="1">
      <c r="A124" s="97" t="s">
        <v>314</v>
      </c>
      <c r="B124" s="322"/>
      <c r="O124" s="84"/>
    </row>
    <row r="125" spans="1:15" ht="27" customHeight="1">
      <c r="A125" s="99"/>
      <c r="B125" s="101"/>
      <c r="C125" s="57" t="s">
        <v>26</v>
      </c>
      <c r="D125" s="57" t="s">
        <v>27</v>
      </c>
      <c r="E125" s="98"/>
      <c r="F125" s="35"/>
    </row>
    <row r="126" spans="1:15" ht="24">
      <c r="A126" s="102"/>
      <c r="B126" s="103"/>
      <c r="C126" s="30" t="s">
        <v>102</v>
      </c>
      <c r="D126" s="105" t="s">
        <v>53</v>
      </c>
      <c r="E126" s="104"/>
      <c r="O126" s="84"/>
    </row>
    <row r="127" spans="1:15" ht="13.5" customHeight="1">
      <c r="A127" s="283" t="s">
        <v>191</v>
      </c>
      <c r="B127" s="106"/>
      <c r="C127" s="9"/>
      <c r="D127" s="10"/>
      <c r="E127" s="155">
        <v>81.660803384364257</v>
      </c>
      <c r="O127" s="84"/>
    </row>
    <row r="128" spans="1:15" ht="13.5" customHeight="1">
      <c r="A128" s="283" t="s">
        <v>367</v>
      </c>
      <c r="B128" s="106"/>
      <c r="C128" s="13"/>
      <c r="D128" s="14"/>
      <c r="E128" s="156">
        <v>4.4021609584207839</v>
      </c>
      <c r="O128" s="84"/>
    </row>
    <row r="129" spans="1:15" ht="13.5" customHeight="1">
      <c r="A129" s="410" t="s">
        <v>192</v>
      </c>
      <c r="B129" s="411"/>
      <c r="C129" s="13"/>
      <c r="D129" s="14"/>
      <c r="E129" s="156">
        <v>3.032396241776798</v>
      </c>
      <c r="O129" s="84"/>
    </row>
    <row r="130" spans="1:15" ht="13.5" customHeight="1">
      <c r="A130" s="283" t="s">
        <v>193</v>
      </c>
      <c r="B130" s="106"/>
      <c r="C130" s="13"/>
      <c r="D130" s="14"/>
      <c r="E130" s="156">
        <v>2.0799950857462379</v>
      </c>
      <c r="O130" s="84"/>
    </row>
    <row r="131" spans="1:15" ht="13.5" customHeight="1">
      <c r="A131" s="283" t="s">
        <v>194</v>
      </c>
      <c r="B131" s="106"/>
      <c r="C131" s="13"/>
      <c r="D131" s="14"/>
      <c r="E131" s="156">
        <v>1.8936105005122044</v>
      </c>
      <c r="O131" s="84"/>
    </row>
    <row r="132" spans="1:15" ht="13.5" customHeight="1">
      <c r="A132" s="283" t="s">
        <v>195</v>
      </c>
      <c r="B132" s="106"/>
      <c r="C132" s="15"/>
      <c r="D132" s="16"/>
      <c r="E132" s="156">
        <v>6.9310338291797198</v>
      </c>
      <c r="O132" s="84"/>
    </row>
    <row r="133" spans="1:15" ht="13.5" customHeight="1">
      <c r="A133" s="38" t="s">
        <v>168</v>
      </c>
      <c r="B133" s="39"/>
      <c r="C133" s="36"/>
      <c r="D133" s="4" t="s">
        <v>52</v>
      </c>
      <c r="E133" s="336">
        <v>77.099412925999985</v>
      </c>
      <c r="O133" s="84"/>
    </row>
    <row r="134" spans="1:15" ht="12">
      <c r="B134" s="1"/>
      <c r="O134" s="84"/>
    </row>
    <row r="135" spans="1:15" ht="10.5" customHeight="1">
      <c r="B135" s="1"/>
      <c r="G135" s="79"/>
      <c r="H135" s="79"/>
      <c r="I135" s="50"/>
    </row>
    <row r="136" spans="1:15" ht="15.75">
      <c r="A136" s="77" t="s">
        <v>38</v>
      </c>
      <c r="I136" s="50" t="s">
        <v>12</v>
      </c>
    </row>
    <row r="137" spans="1:15" ht="13.5" customHeight="1">
      <c r="A137" s="408" t="s">
        <v>243</v>
      </c>
      <c r="B137" s="409"/>
      <c r="C137" s="409"/>
      <c r="D137" s="409"/>
      <c r="E137" s="409"/>
      <c r="F137" s="409"/>
      <c r="G137" s="409"/>
      <c r="H137" s="409"/>
      <c r="I137" s="409"/>
      <c r="J137" s="409"/>
    </row>
    <row r="138" spans="1:15" ht="26.25" customHeight="1">
      <c r="A138" s="451" t="s">
        <v>295</v>
      </c>
      <c r="B138" s="451"/>
      <c r="C138" s="451"/>
      <c r="D138" s="451"/>
      <c r="E138" s="451"/>
      <c r="F138" s="451"/>
      <c r="G138" s="451"/>
      <c r="H138" s="451"/>
      <c r="I138" s="451"/>
    </row>
    <row r="139" spans="1:15" ht="28.5" customHeight="1">
      <c r="A139" s="448"/>
      <c r="B139" s="449"/>
      <c r="C139" s="57" t="s">
        <v>26</v>
      </c>
      <c r="D139" s="57" t="s">
        <v>27</v>
      </c>
      <c r="E139" s="32" t="s">
        <v>21</v>
      </c>
      <c r="F139" s="32" t="s">
        <v>28</v>
      </c>
      <c r="G139" s="32" t="s">
        <v>29</v>
      </c>
      <c r="H139" s="32" t="s">
        <v>30</v>
      </c>
      <c r="I139" s="32" t="s">
        <v>31</v>
      </c>
    </row>
    <row r="140" spans="1:15" ht="24">
      <c r="A140" s="323" t="s">
        <v>431</v>
      </c>
      <c r="B140" s="317"/>
      <c r="C140" s="30" t="s">
        <v>118</v>
      </c>
      <c r="D140" s="30" t="s">
        <v>2</v>
      </c>
      <c r="E140" s="7">
        <f>SUM(E141:E144)</f>
        <v>2873.1970000000001</v>
      </c>
      <c r="F140" s="7">
        <f>SUM(F141:F144)</f>
        <v>2716.9537999999998</v>
      </c>
      <c r="G140" s="7">
        <f>SUM(G141:G144)</f>
        <v>2197.1872999999996</v>
      </c>
      <c r="H140" s="7">
        <f>SUM(H141:H144)</f>
        <v>2115.9809999999998</v>
      </c>
      <c r="I140" s="7">
        <f>SUM(I141:I144)</f>
        <v>2337.9597000000003</v>
      </c>
    </row>
    <row r="141" spans="1:15" ht="18.75">
      <c r="A141" s="423" t="s">
        <v>116</v>
      </c>
      <c r="B141" s="424"/>
      <c r="C141" s="9"/>
      <c r="D141" s="10"/>
      <c r="E141" s="11">
        <v>977.24299999999994</v>
      </c>
      <c r="F141" s="11">
        <v>1103.9168</v>
      </c>
      <c r="G141" s="11">
        <v>802.69949999999994</v>
      </c>
      <c r="H141" s="11">
        <v>579.81499999999994</v>
      </c>
      <c r="I141" s="145">
        <v>846.82800000000009</v>
      </c>
    </row>
    <row r="142" spans="1:15" ht="19.5" customHeight="1">
      <c r="A142" s="423" t="s">
        <v>341</v>
      </c>
      <c r="B142" s="424"/>
      <c r="C142" s="13"/>
      <c r="D142" s="3"/>
      <c r="E142" s="11">
        <v>885.0859999999999</v>
      </c>
      <c r="F142" s="11">
        <v>613.24</v>
      </c>
      <c r="G142" s="11">
        <v>521.73199999999997</v>
      </c>
      <c r="H142" s="12">
        <v>779.298</v>
      </c>
      <c r="I142" s="145">
        <v>693.27600000000007</v>
      </c>
    </row>
    <row r="143" spans="1:15" ht="24" customHeight="1">
      <c r="A143" s="425" t="s">
        <v>342</v>
      </c>
      <c r="B143" s="424"/>
      <c r="C143" s="13"/>
      <c r="D143" s="3"/>
      <c r="E143" s="11">
        <v>282.476</v>
      </c>
      <c r="F143" s="11">
        <v>263.34999999999997</v>
      </c>
      <c r="G143" s="11">
        <v>94.115800000000007</v>
      </c>
      <c r="H143" s="12">
        <v>11.725000000000001</v>
      </c>
      <c r="I143" s="145">
        <v>12.360999999999999</v>
      </c>
    </row>
    <row r="144" spans="1:15" ht="18.75">
      <c r="A144" s="423" t="s">
        <v>117</v>
      </c>
      <c r="B144" s="424"/>
      <c r="C144" s="15"/>
      <c r="D144" s="26"/>
      <c r="E144" s="11">
        <v>728.39200000000005</v>
      </c>
      <c r="F144" s="11">
        <v>736.447</v>
      </c>
      <c r="G144" s="11">
        <v>778.63999999999987</v>
      </c>
      <c r="H144" s="12">
        <v>745.14299999999992</v>
      </c>
      <c r="I144" s="145">
        <v>785.49470000000008</v>
      </c>
    </row>
    <row r="145" spans="1:9" ht="24">
      <c r="A145" s="323" t="s">
        <v>432</v>
      </c>
      <c r="B145" s="317"/>
      <c r="C145" s="30" t="s">
        <v>230</v>
      </c>
      <c r="D145" s="30" t="s">
        <v>2</v>
      </c>
      <c r="E145" s="7">
        <f>SUM(E146:E149)</f>
        <v>1882.0559999999998</v>
      </c>
      <c r="F145" s="7">
        <f>SUM(F146:F149)</f>
        <v>1679.1197999999999</v>
      </c>
      <c r="G145" s="7">
        <f>SUM(G146:G149)</f>
        <v>1462.8654999999999</v>
      </c>
      <c r="H145" s="7">
        <f>SUM(H146:H149)</f>
        <v>1268.4470000000001</v>
      </c>
      <c r="I145" s="7">
        <f>SUM(I146:I149)</f>
        <v>1633.3827000000001</v>
      </c>
    </row>
    <row r="146" spans="1:9" ht="18.75">
      <c r="A146" s="423" t="s">
        <v>304</v>
      </c>
      <c r="B146" s="424"/>
      <c r="C146" s="9"/>
      <c r="D146" s="10"/>
      <c r="E146" s="206">
        <v>647.9</v>
      </c>
      <c r="F146" s="206">
        <v>773.55680000000007</v>
      </c>
      <c r="G146" s="206">
        <v>566.66550000000007</v>
      </c>
      <c r="H146" s="206">
        <v>350.43299999999999</v>
      </c>
      <c r="I146" s="152">
        <v>649.31799999999998</v>
      </c>
    </row>
    <row r="147" spans="1:9" ht="18.75">
      <c r="A147" s="423" t="s">
        <v>343</v>
      </c>
      <c r="B147" s="424"/>
      <c r="C147" s="13"/>
      <c r="D147" s="3"/>
      <c r="E147" s="207">
        <v>641.49999999999989</v>
      </c>
      <c r="F147" s="207">
        <v>325.36</v>
      </c>
      <c r="G147" s="207">
        <v>282.55799999999999</v>
      </c>
      <c r="H147" s="207">
        <v>450.83100000000002</v>
      </c>
      <c r="I147" s="208">
        <v>425.28300000000002</v>
      </c>
    </row>
    <row r="148" spans="1:9" ht="28.5" customHeight="1">
      <c r="A148" s="425" t="s">
        <v>344</v>
      </c>
      <c r="B148" s="424"/>
      <c r="C148" s="13"/>
      <c r="D148" s="3"/>
      <c r="E148" s="207">
        <v>276.45600000000002</v>
      </c>
      <c r="F148" s="207">
        <v>261.96999999999997</v>
      </c>
      <c r="G148" s="207">
        <v>92.78</v>
      </c>
      <c r="H148" s="207">
        <v>9.4890000000000008</v>
      </c>
      <c r="I148" s="208">
        <v>9.3869999999999987</v>
      </c>
    </row>
    <row r="149" spans="1:9" ht="18.75">
      <c r="A149" s="423" t="s">
        <v>305</v>
      </c>
      <c r="B149" s="424"/>
      <c r="C149" s="15"/>
      <c r="D149" s="26"/>
      <c r="E149" s="207">
        <v>316.20000000000005</v>
      </c>
      <c r="F149" s="207">
        <v>318.233</v>
      </c>
      <c r="G149" s="207">
        <v>520.86199999999997</v>
      </c>
      <c r="H149" s="207">
        <v>457.69399999999996</v>
      </c>
      <c r="I149" s="208">
        <v>549.39470000000006</v>
      </c>
    </row>
    <row r="150" spans="1:9">
      <c r="A150" s="312"/>
    </row>
    <row r="151" spans="1:9" ht="10.5" customHeight="1">
      <c r="A151" s="77"/>
    </row>
    <row r="152" spans="1:9" ht="15.75" customHeight="1">
      <c r="A152" s="77" t="s">
        <v>385</v>
      </c>
    </row>
    <row r="153" spans="1:9" ht="38.25" customHeight="1">
      <c r="A153" s="412"/>
      <c r="B153" s="413"/>
      <c r="C153" s="57" t="s">
        <v>26</v>
      </c>
      <c r="D153" s="57" t="s">
        <v>27</v>
      </c>
      <c r="E153" s="32" t="s">
        <v>28</v>
      </c>
      <c r="F153" s="32" t="s">
        <v>29</v>
      </c>
      <c r="G153" s="32" t="s">
        <v>30</v>
      </c>
      <c r="H153" s="32" t="s">
        <v>80</v>
      </c>
      <c r="I153" s="211" t="s">
        <v>177</v>
      </c>
    </row>
    <row r="154" spans="1:9" s="40" customFormat="1" ht="38.25" customHeight="1">
      <c r="A154" s="364" t="s">
        <v>433</v>
      </c>
      <c r="B154" s="365"/>
      <c r="C154" s="30" t="s">
        <v>88</v>
      </c>
      <c r="D154" s="30" t="s">
        <v>81</v>
      </c>
      <c r="E154" s="5">
        <f>SUM(E155:E156)</f>
        <v>12171.146471995495</v>
      </c>
      <c r="F154" s="5">
        <f>SUM(F155:F156)</f>
        <v>14086</v>
      </c>
      <c r="G154" s="5">
        <f>SUM(G155+G156)</f>
        <v>10525.268228837202</v>
      </c>
      <c r="H154" s="5">
        <f>SUM(H155+H156)</f>
        <v>13617.405044369101</v>
      </c>
      <c r="I154" s="5">
        <f>SUM(I155+I156)</f>
        <v>17189.091090999998</v>
      </c>
    </row>
    <row r="155" spans="1:9" s="40" customFormat="1" ht="27" customHeight="1">
      <c r="A155" s="420" t="s">
        <v>119</v>
      </c>
      <c r="B155" s="421"/>
      <c r="C155" s="92"/>
      <c r="D155" s="41"/>
      <c r="E155" s="43">
        <v>11693.999144382795</v>
      </c>
      <c r="F155" s="43">
        <v>13772</v>
      </c>
      <c r="G155" s="43">
        <v>10218.775712837201</v>
      </c>
      <c r="H155" s="43">
        <v>13567.674231369101</v>
      </c>
      <c r="I155" s="169">
        <v>17115.388869999999</v>
      </c>
    </row>
    <row r="156" spans="1:9" s="40" customFormat="1" ht="37.5" customHeight="1">
      <c r="A156" s="422" t="s">
        <v>120</v>
      </c>
      <c r="B156" s="421"/>
      <c r="C156" s="93"/>
      <c r="D156" s="42"/>
      <c r="E156" s="43">
        <v>477.1473276127</v>
      </c>
      <c r="F156" s="43">
        <v>314</v>
      </c>
      <c r="G156" s="43">
        <v>306.49251600000002</v>
      </c>
      <c r="H156" s="43">
        <v>49.730813000000005</v>
      </c>
      <c r="I156" s="169">
        <v>73.702221000000009</v>
      </c>
    </row>
    <row r="157" spans="1:9" ht="41.25" customHeight="1">
      <c r="A157" s="420" t="s">
        <v>121</v>
      </c>
      <c r="B157" s="447"/>
      <c r="C157" s="94"/>
      <c r="D157" s="25" t="s">
        <v>13</v>
      </c>
      <c r="E157" s="44">
        <v>8.6</v>
      </c>
      <c r="F157" s="44">
        <v>9.5</v>
      </c>
      <c r="G157" s="44">
        <v>9</v>
      </c>
      <c r="H157" s="44">
        <v>9.9042736091782135</v>
      </c>
      <c r="I157" s="170">
        <v>14.026789867964821</v>
      </c>
    </row>
    <row r="158" spans="1:9">
      <c r="A158" s="69"/>
    </row>
  </sheetData>
  <sheetProtection algorithmName="SHA-512" hashValue="zq5FwuUfU2n6azv7lusV8TADeQG1ZPGe3tSfEKZqNHsG8FozVJjzv9EgvfZiaTAdi3+KwLyEAS2ysIBSs4+ipA==" saltValue="rCx+sTmTBsVqdMF6rNPgEQ==" spinCount="100000" sheet="1" objects="1" scenarios="1"/>
  <mergeCells count="63">
    <mergeCell ref="A157:B157"/>
    <mergeCell ref="A64:B64"/>
    <mergeCell ref="A68:B68"/>
    <mergeCell ref="A73:B73"/>
    <mergeCell ref="A93:B93"/>
    <mergeCell ref="A74:B74"/>
    <mergeCell ref="A94:B94"/>
    <mergeCell ref="A95:B95"/>
    <mergeCell ref="A103:B103"/>
    <mergeCell ref="A139:B139"/>
    <mergeCell ref="A117:J117"/>
    <mergeCell ref="A118:J118"/>
    <mergeCell ref="A119:J119"/>
    <mergeCell ref="A153:B153"/>
    <mergeCell ref="E103:F103"/>
    <mergeCell ref="A138:I138"/>
    <mergeCell ref="A34:B34"/>
    <mergeCell ref="A40:B40"/>
    <mergeCell ref="A49:B49"/>
    <mergeCell ref="A63:B63"/>
    <mergeCell ref="A36:J36"/>
    <mergeCell ref="A45:J45"/>
    <mergeCell ref="A50:B50"/>
    <mergeCell ref="A41:B41"/>
    <mergeCell ref="A42:A44"/>
    <mergeCell ref="A51:J51"/>
    <mergeCell ref="A52:J52"/>
    <mergeCell ref="A59:J59"/>
    <mergeCell ref="A58:J58"/>
    <mergeCell ref="A17:B17"/>
    <mergeCell ref="A19:B19"/>
    <mergeCell ref="A20:B20"/>
    <mergeCell ref="A27:B27"/>
    <mergeCell ref="A29:A33"/>
    <mergeCell ref="A22:J22"/>
    <mergeCell ref="A28:B28"/>
    <mergeCell ref="A18:B18"/>
    <mergeCell ref="A9:B9"/>
    <mergeCell ref="A10:B10"/>
    <mergeCell ref="A11:B11"/>
    <mergeCell ref="A12:B12"/>
    <mergeCell ref="A13:B13"/>
    <mergeCell ref="A155:B155"/>
    <mergeCell ref="A156:B156"/>
    <mergeCell ref="A141:B141"/>
    <mergeCell ref="A142:B142"/>
    <mergeCell ref="A143:B143"/>
    <mergeCell ref="A144:B144"/>
    <mergeCell ref="A154:B154"/>
    <mergeCell ref="A146:B146"/>
    <mergeCell ref="A147:B147"/>
    <mergeCell ref="A148:B148"/>
    <mergeCell ref="A149:B149"/>
    <mergeCell ref="A65:A67"/>
    <mergeCell ref="A69:A72"/>
    <mergeCell ref="A75:A79"/>
    <mergeCell ref="A137:J137"/>
    <mergeCell ref="A129:B129"/>
    <mergeCell ref="A92:B92"/>
    <mergeCell ref="A105:A109"/>
    <mergeCell ref="C113:D113"/>
    <mergeCell ref="C114:D114"/>
    <mergeCell ref="A113:A114"/>
  </mergeCells>
  <phoneticPr fontId="24"/>
  <hyperlinks>
    <hyperlink ref="A59" r:id="rId1" xr:uid="{B50F0685-58A4-47D9-8A14-059F326DF049}"/>
    <hyperlink ref="A58" r:id="rId2" xr:uid="{2C599A69-BCCB-4E9E-A553-EBEBEAB76059}"/>
  </hyperlinks>
  <pageMargins left="0.70866141732283472" right="0.51181102362204722" top="0.74803149606299213" bottom="0.35433070866141736" header="0.31496062992125984" footer="0.31496062992125984"/>
  <pageSetup paperSize="9" orientation="landscape" r:id="rId3"/>
  <rowBreaks count="8" manualBreakCount="8">
    <brk id="22" max="9" man="1"/>
    <brk id="46" max="9" man="1"/>
    <brk id="59" max="9" man="1"/>
    <brk id="79" max="9" man="1"/>
    <brk id="88" max="9" man="1"/>
    <brk id="114" max="9" man="1"/>
    <brk id="134" max="9" man="1"/>
    <brk id="150" max="9"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10605-141F-4CE7-9588-53461BE05975}">
  <sheetPr>
    <tabColor theme="8" tint="0.79998168889431442"/>
  </sheetPr>
  <dimension ref="A1:V214"/>
  <sheetViews>
    <sheetView showGridLines="0" zoomScaleNormal="100" zoomScaleSheetLayoutView="130" workbookViewId="0"/>
  </sheetViews>
  <sheetFormatPr defaultColWidth="8.625" defaultRowHeight="15.75"/>
  <cols>
    <col min="1" max="1" width="35.875" style="71" customWidth="1"/>
    <col min="2" max="2" width="3.75" style="71" customWidth="1"/>
    <col min="3" max="3" width="6.625" style="49" customWidth="1"/>
    <col min="4" max="4" width="3.25" style="114" customWidth="1"/>
    <col min="5" max="5" width="2" style="71" customWidth="1"/>
    <col min="6" max="6" width="40.375" style="71" customWidth="1"/>
    <col min="7" max="7" width="3.25" style="71" customWidth="1"/>
    <col min="8" max="8" width="7.25" style="71" customWidth="1"/>
    <col min="9" max="9" width="8.125" style="114" customWidth="1"/>
    <col min="10" max="10" width="7.75" style="71" customWidth="1"/>
    <col min="11" max="11" width="6.625" style="71" customWidth="1"/>
    <col min="12" max="12" width="5.25" style="71" customWidth="1"/>
    <col min="13" max="13" width="8.625" style="49"/>
    <col min="14" max="15" width="8.625" style="71"/>
    <col min="16" max="16" width="17.25" style="71" customWidth="1"/>
    <col min="17" max="17" width="13.125" style="71" bestFit="1" customWidth="1"/>
    <col min="18" max="16384" width="8.625" style="71"/>
  </cols>
  <sheetData>
    <row r="1" spans="1:13" s="1" customFormat="1" ht="33">
      <c r="A1" s="47" t="s">
        <v>50</v>
      </c>
      <c r="D1" s="35"/>
      <c r="I1" s="35"/>
    </row>
    <row r="2" spans="1:13" s="1" customFormat="1" ht="9.75" customHeight="1">
      <c r="A2" s="48"/>
      <c r="D2" s="35"/>
      <c r="I2" s="35"/>
    </row>
    <row r="3" spans="1:13" s="1" customFormat="1">
      <c r="A3" s="48" t="s">
        <v>24</v>
      </c>
      <c r="D3" s="35"/>
      <c r="I3" s="35"/>
    </row>
    <row r="4" spans="1:13" s="1" customFormat="1" ht="16.5" thickBot="1">
      <c r="A4" s="63" t="s">
        <v>34</v>
      </c>
      <c r="B4" s="65"/>
      <c r="C4" s="65"/>
      <c r="D4" s="112"/>
      <c r="E4" s="65"/>
      <c r="F4" s="65"/>
      <c r="G4" s="65"/>
      <c r="H4" s="65"/>
      <c r="I4" s="112"/>
      <c r="J4" s="65"/>
      <c r="K4" s="65"/>
    </row>
    <row r="5" spans="1:13" s="1" customFormat="1" ht="9" customHeight="1" thickTop="1">
      <c r="A5" s="48"/>
      <c r="D5" s="35"/>
      <c r="I5" s="35"/>
    </row>
    <row r="6" spans="1:13" s="72" customFormat="1" ht="14.25" customHeight="1">
      <c r="A6" s="77" t="s">
        <v>244</v>
      </c>
      <c r="C6" s="1"/>
      <c r="D6" s="109"/>
      <c r="I6" s="109"/>
      <c r="M6" s="1"/>
    </row>
    <row r="7" spans="1:13" s="72" customFormat="1" ht="12.75" customHeight="1">
      <c r="A7" s="455" t="s">
        <v>59</v>
      </c>
      <c r="B7" s="455"/>
      <c r="C7" s="455"/>
      <c r="D7" s="455"/>
      <c r="E7" s="455"/>
      <c r="F7" s="111"/>
      <c r="I7" s="109"/>
      <c r="K7" s="108" t="s">
        <v>56</v>
      </c>
      <c r="M7" s="1"/>
    </row>
    <row r="8" spans="1:13" s="72" customFormat="1" ht="6.75" customHeight="1">
      <c r="A8" s="111"/>
      <c r="B8" s="111"/>
      <c r="C8" s="111"/>
      <c r="D8" s="113"/>
      <c r="E8" s="111"/>
      <c r="F8" s="111"/>
      <c r="G8" s="111"/>
      <c r="I8" s="109"/>
      <c r="J8" s="108"/>
      <c r="M8" s="1"/>
    </row>
    <row r="9" spans="1:13" s="72" customFormat="1" ht="12" customHeight="1">
      <c r="A9" s="17" t="s">
        <v>245</v>
      </c>
      <c r="C9" s="1"/>
      <c r="D9" s="109"/>
      <c r="I9" s="109"/>
      <c r="M9" s="1"/>
    </row>
    <row r="10" spans="1:13" s="72" customFormat="1" ht="22.15" customHeight="1">
      <c r="A10" s="212" t="s">
        <v>434</v>
      </c>
      <c r="B10" s="213" t="s">
        <v>57</v>
      </c>
      <c r="C10" s="214">
        <f>C11+C18+C24</f>
        <v>12321.155728914175</v>
      </c>
      <c r="D10" s="284" t="s">
        <v>6</v>
      </c>
      <c r="E10" s="1"/>
      <c r="F10" s="461"/>
      <c r="G10" s="462"/>
      <c r="H10" s="466" t="s">
        <v>364</v>
      </c>
      <c r="I10" s="450"/>
      <c r="J10" s="456" t="s">
        <v>130</v>
      </c>
      <c r="K10" s="457"/>
    </row>
    <row r="11" spans="1:13" s="72" customFormat="1" ht="13.9" customHeight="1">
      <c r="A11" s="285" t="s">
        <v>196</v>
      </c>
      <c r="B11" s="286" t="s">
        <v>57</v>
      </c>
      <c r="C11" s="216">
        <f>SUM(C12:C17)</f>
        <v>9702.9280165009495</v>
      </c>
      <c r="D11" s="287" t="s">
        <v>6</v>
      </c>
      <c r="E11" s="1"/>
      <c r="F11" s="218" t="s">
        <v>436</v>
      </c>
      <c r="G11" s="213" t="s">
        <v>57</v>
      </c>
      <c r="H11" s="288">
        <f>H12+H20</f>
        <v>19679.200361352203</v>
      </c>
      <c r="I11" s="219" t="s">
        <v>169</v>
      </c>
      <c r="J11" s="220"/>
      <c r="K11" s="221"/>
      <c r="M11" s="1"/>
    </row>
    <row r="12" spans="1:13" s="72" customFormat="1" ht="13.9" customHeight="1">
      <c r="A12" s="420" t="s">
        <v>268</v>
      </c>
      <c r="B12" s="447"/>
      <c r="C12" s="145">
        <v>170.00864999999999</v>
      </c>
      <c r="D12" s="289" t="s">
        <v>6</v>
      </c>
      <c r="E12" s="1"/>
      <c r="F12" s="223" t="s">
        <v>321</v>
      </c>
      <c r="G12" s="290" t="s">
        <v>57</v>
      </c>
      <c r="H12" s="291">
        <f>SUM(H13:H19)</f>
        <v>19657.930982568203</v>
      </c>
      <c r="I12" s="222" t="s">
        <v>55</v>
      </c>
      <c r="J12" s="223"/>
      <c r="K12" s="195"/>
      <c r="M12" s="1"/>
    </row>
    <row r="13" spans="1:13" s="72" customFormat="1" ht="12.75" customHeight="1">
      <c r="A13" s="422" t="s">
        <v>197</v>
      </c>
      <c r="B13" s="436"/>
      <c r="C13" s="145">
        <v>1259.2578619999999</v>
      </c>
      <c r="D13" s="289" t="s">
        <v>6</v>
      </c>
      <c r="E13" s="1"/>
      <c r="F13" s="100" t="s">
        <v>122</v>
      </c>
      <c r="G13" s="110"/>
      <c r="H13" s="235">
        <v>1092.9712302</v>
      </c>
      <c r="I13" s="172" t="s">
        <v>1</v>
      </c>
      <c r="J13" s="235">
        <v>26897</v>
      </c>
      <c r="K13" s="25" t="s">
        <v>62</v>
      </c>
      <c r="M13" s="1"/>
    </row>
    <row r="14" spans="1:13" s="72" customFormat="1" ht="12.75" customHeight="1">
      <c r="A14" s="422" t="s">
        <v>198</v>
      </c>
      <c r="B14" s="436"/>
      <c r="C14" s="145">
        <v>8065.0910175130039</v>
      </c>
      <c r="D14" s="289" t="s">
        <v>6</v>
      </c>
      <c r="E14" s="1"/>
      <c r="F14" s="422" t="s">
        <v>123</v>
      </c>
      <c r="G14" s="460"/>
      <c r="H14" s="235">
        <v>12110.380454000002</v>
      </c>
      <c r="I14" s="172" t="s">
        <v>55</v>
      </c>
      <c r="J14" s="235">
        <v>462263</v>
      </c>
      <c r="K14" s="25" t="s">
        <v>2</v>
      </c>
      <c r="M14" s="1"/>
    </row>
    <row r="15" spans="1:13" s="72" customFormat="1" ht="12.75" customHeight="1">
      <c r="A15" s="422" t="s">
        <v>199</v>
      </c>
      <c r="B15" s="436"/>
      <c r="C15" s="145">
        <v>60.231700000000004</v>
      </c>
      <c r="D15" s="289" t="s">
        <v>6</v>
      </c>
      <c r="E15" s="1"/>
      <c r="F15" s="423" t="s">
        <v>124</v>
      </c>
      <c r="G15" s="467"/>
      <c r="H15" s="235">
        <v>719</v>
      </c>
      <c r="I15" s="172" t="s">
        <v>55</v>
      </c>
      <c r="J15" s="235">
        <v>19014</v>
      </c>
      <c r="K15" s="25" t="s">
        <v>62</v>
      </c>
      <c r="M15" s="1"/>
    </row>
    <row r="16" spans="1:13" s="72" customFormat="1" ht="12.75" customHeight="1">
      <c r="A16" s="422" t="s">
        <v>399</v>
      </c>
      <c r="B16" s="436"/>
      <c r="C16" s="145">
        <v>85.029719987945555</v>
      </c>
      <c r="D16" s="289" t="s">
        <v>6</v>
      </c>
      <c r="E16" s="1"/>
      <c r="F16" s="468" t="s">
        <v>70</v>
      </c>
      <c r="G16" s="469"/>
      <c r="H16" s="235">
        <v>317.23721711820002</v>
      </c>
      <c r="I16" s="172" t="s">
        <v>55</v>
      </c>
      <c r="J16" s="235">
        <v>6332</v>
      </c>
      <c r="K16" s="25" t="s">
        <v>2</v>
      </c>
      <c r="M16" s="1"/>
    </row>
    <row r="17" spans="1:13" s="72" customFormat="1" ht="23.45" customHeight="1">
      <c r="A17" s="458" t="s">
        <v>320</v>
      </c>
      <c r="B17" s="459"/>
      <c r="C17" s="145">
        <v>63.309066999999999</v>
      </c>
      <c r="D17" s="289" t="s">
        <v>6</v>
      </c>
      <c r="E17" s="1"/>
      <c r="F17" s="422" t="s">
        <v>125</v>
      </c>
      <c r="G17" s="460"/>
      <c r="H17" s="235">
        <v>814.44695524999997</v>
      </c>
      <c r="I17" s="172" t="s">
        <v>55</v>
      </c>
      <c r="J17" s="235">
        <v>18161</v>
      </c>
      <c r="K17" s="130" t="s">
        <v>60</v>
      </c>
      <c r="M17" s="1"/>
    </row>
    <row r="18" spans="1:13" s="72" customFormat="1" ht="13.9" customHeight="1">
      <c r="A18" s="292" t="s">
        <v>435</v>
      </c>
      <c r="B18" s="286" t="s">
        <v>57</v>
      </c>
      <c r="C18" s="215">
        <f>SUM(C19:C22)+C23/1000</f>
        <v>213.67508949020004</v>
      </c>
      <c r="D18" s="287" t="s">
        <v>6</v>
      </c>
      <c r="E18" s="1"/>
      <c r="F18" s="422" t="s">
        <v>126</v>
      </c>
      <c r="G18" s="460"/>
      <c r="H18" s="235">
        <v>4589</v>
      </c>
      <c r="I18" s="172" t="s">
        <v>55</v>
      </c>
      <c r="J18" s="293">
        <v>1274769</v>
      </c>
      <c r="K18" s="130" t="s">
        <v>63</v>
      </c>
      <c r="M18" s="1"/>
    </row>
    <row r="19" spans="1:13" s="72" customFormat="1" ht="15" customHeight="1">
      <c r="A19" s="422" t="s">
        <v>200</v>
      </c>
      <c r="B19" s="436"/>
      <c r="C19" s="145">
        <v>129.22778120000001</v>
      </c>
      <c r="D19" s="289" t="s">
        <v>6</v>
      </c>
      <c r="E19" s="1"/>
      <c r="F19" s="422" t="s">
        <v>285</v>
      </c>
      <c r="G19" s="460"/>
      <c r="H19" s="235">
        <v>14.895126000000001</v>
      </c>
      <c r="I19" s="172" t="s">
        <v>55</v>
      </c>
      <c r="J19" s="235">
        <v>14895</v>
      </c>
      <c r="K19" s="25" t="s">
        <v>64</v>
      </c>
      <c r="M19" s="1"/>
    </row>
    <row r="20" spans="1:13" s="72" customFormat="1" ht="13.9" customHeight="1">
      <c r="A20" s="422" t="s">
        <v>201</v>
      </c>
      <c r="B20" s="436"/>
      <c r="C20" s="145">
        <v>1.0999999999999999E-2</v>
      </c>
      <c r="D20" s="289" t="s">
        <v>6</v>
      </c>
      <c r="E20" s="1"/>
      <c r="F20" s="223" t="s">
        <v>437</v>
      </c>
      <c r="G20" s="290" t="s">
        <v>57</v>
      </c>
      <c r="H20" s="215">
        <f>SUM(H21:H23)</f>
        <v>21.269378784000001</v>
      </c>
      <c r="I20" s="222" t="s">
        <v>55</v>
      </c>
      <c r="J20" s="223"/>
      <c r="K20" s="195"/>
      <c r="M20" s="1"/>
    </row>
    <row r="21" spans="1:13" s="72" customFormat="1" ht="24" customHeight="1">
      <c r="A21" s="420" t="s">
        <v>202</v>
      </c>
      <c r="B21" s="436"/>
      <c r="C21" s="145">
        <v>5.9323082901999999</v>
      </c>
      <c r="D21" s="289" t="s">
        <v>6</v>
      </c>
      <c r="E21" s="1"/>
      <c r="F21" s="464" t="s">
        <v>419</v>
      </c>
      <c r="G21" s="465"/>
      <c r="H21" s="173">
        <v>3.2348787840000006</v>
      </c>
      <c r="I21" s="172" t="s">
        <v>1</v>
      </c>
      <c r="J21" s="173">
        <v>898.57744000000002</v>
      </c>
      <c r="K21" s="130" t="s">
        <v>63</v>
      </c>
      <c r="M21" s="1"/>
    </row>
    <row r="22" spans="1:13" s="72" customFormat="1" ht="13.15" customHeight="1">
      <c r="A22" s="422" t="s">
        <v>203</v>
      </c>
      <c r="B22" s="436"/>
      <c r="C22" s="145">
        <v>78.430000000000007</v>
      </c>
      <c r="D22" s="289" t="s">
        <v>6</v>
      </c>
      <c r="E22" s="1"/>
      <c r="F22" s="422" t="s">
        <v>127</v>
      </c>
      <c r="G22" s="460"/>
      <c r="H22" s="173">
        <v>0</v>
      </c>
      <c r="I22" s="172" t="s">
        <v>55</v>
      </c>
      <c r="J22" s="173">
        <v>0</v>
      </c>
      <c r="K22" s="25" t="s">
        <v>64</v>
      </c>
      <c r="M22" s="1"/>
    </row>
    <row r="23" spans="1:13" s="72" customFormat="1" ht="13.15" customHeight="1">
      <c r="A23" s="422" t="s">
        <v>204</v>
      </c>
      <c r="B23" s="436"/>
      <c r="C23" s="145">
        <v>74</v>
      </c>
      <c r="D23" s="294" t="s">
        <v>3</v>
      </c>
      <c r="E23" s="1"/>
      <c r="F23" s="422" t="s">
        <v>276</v>
      </c>
      <c r="G23" s="460"/>
      <c r="H23" s="174">
        <v>18.034500000000001</v>
      </c>
      <c r="I23" s="172" t="s">
        <v>1</v>
      </c>
      <c r="J23" s="174">
        <v>1366.25</v>
      </c>
      <c r="K23" s="25" t="s">
        <v>2</v>
      </c>
      <c r="M23" s="1"/>
    </row>
    <row r="24" spans="1:13" s="72" customFormat="1" ht="12.6" customHeight="1">
      <c r="A24" s="292" t="s">
        <v>420</v>
      </c>
      <c r="B24" s="286" t="s">
        <v>57</v>
      </c>
      <c r="C24" s="215">
        <f>SUM(C25:C30)</f>
        <v>2404.552622923025</v>
      </c>
      <c r="D24" s="287" t="s">
        <v>6</v>
      </c>
      <c r="E24" s="1"/>
      <c r="F24" s="1"/>
      <c r="G24" s="1"/>
      <c r="H24" s="1"/>
      <c r="I24" s="35"/>
      <c r="J24" s="1"/>
      <c r="K24" s="1"/>
      <c r="M24" s="1"/>
    </row>
    <row r="25" spans="1:13" s="72" customFormat="1" ht="13.9" customHeight="1">
      <c r="A25" s="422" t="s">
        <v>269</v>
      </c>
      <c r="B25" s="436"/>
      <c r="C25" s="145">
        <v>118.234904</v>
      </c>
      <c r="D25" s="289" t="s">
        <v>6</v>
      </c>
      <c r="E25" s="1"/>
      <c r="F25" s="218" t="s">
        <v>453</v>
      </c>
      <c r="G25" s="213" t="s">
        <v>57</v>
      </c>
      <c r="H25" s="224">
        <f>H27+H33</f>
        <v>181823.78455574694</v>
      </c>
      <c r="I25" s="213" t="s">
        <v>43</v>
      </c>
      <c r="J25" s="13"/>
      <c r="K25" s="1"/>
      <c r="M25" s="1"/>
    </row>
    <row r="26" spans="1:13" s="72" customFormat="1" ht="26.45" customHeight="1">
      <c r="A26" s="422" t="s">
        <v>270</v>
      </c>
      <c r="B26" s="436"/>
      <c r="C26" s="145">
        <v>1462.2668549999999</v>
      </c>
      <c r="D26" s="289" t="s">
        <v>6</v>
      </c>
      <c r="E26" s="1"/>
      <c r="F26" s="193" t="s">
        <v>322</v>
      </c>
      <c r="G26" s="286" t="s">
        <v>57</v>
      </c>
      <c r="H26" s="225">
        <v>7487.2520223564379</v>
      </c>
      <c r="I26" s="226" t="s">
        <v>43</v>
      </c>
      <c r="J26" s="1"/>
      <c r="K26" s="1"/>
      <c r="M26" s="1"/>
    </row>
    <row r="27" spans="1:13" s="72" customFormat="1" ht="13.9" customHeight="1">
      <c r="A27" s="422" t="s">
        <v>271</v>
      </c>
      <c r="B27" s="436"/>
      <c r="C27" s="145">
        <v>106.88867178659795</v>
      </c>
      <c r="D27" s="289" t="s">
        <v>6</v>
      </c>
      <c r="E27" s="1"/>
      <c r="F27" s="38" t="s">
        <v>438</v>
      </c>
      <c r="G27" s="134" t="s">
        <v>57</v>
      </c>
      <c r="H27" s="133">
        <f>SUM(H28:H32)</f>
        <v>36411.991628719203</v>
      </c>
      <c r="I27" s="209" t="s">
        <v>61</v>
      </c>
      <c r="J27" s="1"/>
      <c r="K27" s="1"/>
      <c r="M27" s="1"/>
    </row>
    <row r="28" spans="1:13" s="72" customFormat="1" ht="13.15" customHeight="1">
      <c r="A28" s="422" t="s">
        <v>272</v>
      </c>
      <c r="B28" s="436"/>
      <c r="C28" s="145">
        <v>17.155990120000002</v>
      </c>
      <c r="D28" s="289" t="s">
        <v>6</v>
      </c>
      <c r="E28" s="1"/>
      <c r="F28" s="422" t="s">
        <v>275</v>
      </c>
      <c r="G28" s="460"/>
      <c r="H28" s="145">
        <v>15440.212755999999</v>
      </c>
      <c r="I28" s="130" t="s">
        <v>60</v>
      </c>
      <c r="J28" s="1"/>
      <c r="K28" s="1"/>
      <c r="M28" s="1"/>
    </row>
    <row r="29" spans="1:13" s="72" customFormat="1" ht="13.15" customHeight="1">
      <c r="A29" s="422" t="s">
        <v>205</v>
      </c>
      <c r="B29" s="436"/>
      <c r="C29" s="145">
        <v>619.11208133000014</v>
      </c>
      <c r="D29" s="289" t="s">
        <v>6</v>
      </c>
      <c r="E29" s="1"/>
      <c r="F29" s="422" t="s">
        <v>128</v>
      </c>
      <c r="G29" s="460"/>
      <c r="H29" s="145">
        <v>35.734872719206649</v>
      </c>
      <c r="I29" s="130" t="s">
        <v>60</v>
      </c>
      <c r="J29" s="1"/>
      <c r="K29" s="1"/>
      <c r="M29" s="1"/>
    </row>
    <row r="30" spans="1:13" s="72" customFormat="1" ht="13.15" customHeight="1">
      <c r="A30" s="422" t="s">
        <v>206</v>
      </c>
      <c r="B30" s="436"/>
      <c r="C30" s="168">
        <v>80.894120686427115</v>
      </c>
      <c r="D30" s="289" t="s">
        <v>6</v>
      </c>
      <c r="E30" s="1"/>
      <c r="F30" s="422" t="s">
        <v>129</v>
      </c>
      <c r="G30" s="460"/>
      <c r="H30" s="145">
        <v>7226.9120000000003</v>
      </c>
      <c r="I30" s="130" t="s">
        <v>60</v>
      </c>
      <c r="J30" s="1"/>
      <c r="K30" s="1"/>
      <c r="M30" s="1"/>
    </row>
    <row r="31" spans="1:13" s="72" customFormat="1" ht="26.45" customHeight="1">
      <c r="A31" s="463" t="s">
        <v>455</v>
      </c>
      <c r="B31" s="463"/>
      <c r="C31" s="217">
        <v>2.1547205954134379</v>
      </c>
      <c r="D31" s="284" t="s">
        <v>58</v>
      </c>
      <c r="E31" s="1"/>
      <c r="F31" s="420" t="s">
        <v>274</v>
      </c>
      <c r="G31" s="460"/>
      <c r="H31" s="145">
        <v>13380.513000000001</v>
      </c>
      <c r="I31" s="130" t="s">
        <v>60</v>
      </c>
      <c r="J31" s="1"/>
      <c r="K31" s="1"/>
      <c r="M31" s="1"/>
    </row>
    <row r="32" spans="1:13" s="72" customFormat="1" ht="24" customHeight="1">
      <c r="A32" s="83"/>
      <c r="B32" s="83"/>
      <c r="C32" s="171"/>
      <c r="D32" s="35"/>
      <c r="E32" s="1"/>
      <c r="F32" s="420" t="s">
        <v>273</v>
      </c>
      <c r="G32" s="460"/>
      <c r="H32" s="145">
        <v>328.61900000000003</v>
      </c>
      <c r="I32" s="130" t="s">
        <v>60</v>
      </c>
      <c r="J32" s="1"/>
      <c r="K32" s="1"/>
      <c r="M32" s="1"/>
    </row>
    <row r="33" spans="1:22" s="72" customFormat="1" ht="13.9" customHeight="1">
      <c r="A33" s="83"/>
      <c r="B33" s="83"/>
      <c r="C33" s="171"/>
      <c r="D33" s="35"/>
      <c r="E33" s="1"/>
      <c r="F33" s="223" t="s">
        <v>439</v>
      </c>
      <c r="G33" s="286" t="s">
        <v>57</v>
      </c>
      <c r="H33" s="227">
        <v>145411.79292702774</v>
      </c>
      <c r="I33" s="226" t="s">
        <v>61</v>
      </c>
      <c r="J33" s="1"/>
      <c r="K33" s="1"/>
      <c r="M33" s="1"/>
    </row>
    <row r="34" spans="1:22" s="72" customFormat="1" ht="15" customHeight="1">
      <c r="A34" s="83"/>
      <c r="B34" s="83"/>
      <c r="C34" s="171"/>
      <c r="D34" s="35"/>
      <c r="E34" s="1"/>
      <c r="F34" s="1"/>
      <c r="G34" s="295"/>
      <c r="H34" s="177"/>
      <c r="I34" s="178"/>
      <c r="J34" s="1"/>
      <c r="K34" s="1"/>
      <c r="M34" s="1"/>
    </row>
    <row r="35" spans="1:22" s="72" customFormat="1" ht="19.899999999999999" customHeight="1">
      <c r="A35" s="296" t="s">
        <v>152</v>
      </c>
      <c r="B35" s="143"/>
      <c r="C35" s="143"/>
      <c r="D35" s="297"/>
      <c r="E35" s="1"/>
      <c r="F35" s="442" t="s">
        <v>310</v>
      </c>
      <c r="G35" s="442"/>
      <c r="H35" s="442"/>
      <c r="I35" s="442"/>
      <c r="J35" s="442"/>
      <c r="K35" s="442"/>
      <c r="M35" s="1"/>
    </row>
    <row r="36" spans="1:22" s="72" customFormat="1" ht="27" customHeight="1">
      <c r="A36" s="442" t="s">
        <v>323</v>
      </c>
      <c r="B36" s="442"/>
      <c r="C36" s="442"/>
      <c r="D36" s="442"/>
      <c r="E36" s="442"/>
      <c r="F36" s="442" t="s">
        <v>324</v>
      </c>
      <c r="G36" s="442"/>
      <c r="H36" s="442"/>
      <c r="I36" s="442"/>
      <c r="J36" s="442"/>
      <c r="K36" s="442"/>
      <c r="M36" s="1"/>
    </row>
    <row r="37" spans="1:22" s="72" customFormat="1" ht="10.5" customHeight="1">
      <c r="A37" s="472" t="s">
        <v>421</v>
      </c>
      <c r="B37" s="472"/>
      <c r="C37" s="472"/>
      <c r="D37" s="472"/>
      <c r="E37" s="472"/>
      <c r="F37" s="234" t="s">
        <v>157</v>
      </c>
      <c r="G37" s="154"/>
      <c r="H37" s="154"/>
      <c r="I37" s="143"/>
      <c r="J37" s="143"/>
      <c r="K37" s="143"/>
      <c r="M37" s="1"/>
    </row>
    <row r="38" spans="1:22" s="72" customFormat="1" ht="24" customHeight="1">
      <c r="A38" s="472"/>
      <c r="B38" s="472"/>
      <c r="C38" s="472"/>
      <c r="D38" s="472"/>
      <c r="E38" s="472"/>
      <c r="F38" s="442" t="s">
        <v>311</v>
      </c>
      <c r="G38" s="442"/>
      <c r="H38" s="442"/>
      <c r="I38" s="442"/>
      <c r="J38" s="442"/>
      <c r="K38" s="442"/>
      <c r="M38" s="1"/>
    </row>
    <row r="39" spans="1:22" s="72" customFormat="1" ht="24" customHeight="1">
      <c r="A39" s="472"/>
      <c r="B39" s="472"/>
      <c r="C39" s="472"/>
      <c r="D39" s="472"/>
      <c r="E39" s="472"/>
      <c r="F39" s="442" t="s">
        <v>371</v>
      </c>
      <c r="G39" s="442"/>
      <c r="H39" s="442"/>
      <c r="I39" s="442"/>
      <c r="J39" s="442"/>
      <c r="K39" s="442"/>
      <c r="M39" s="1"/>
    </row>
    <row r="40" spans="1:22" s="72" customFormat="1" ht="21.6" customHeight="1">
      <c r="A40" s="1"/>
      <c r="B40" s="1"/>
      <c r="C40" s="116"/>
      <c r="D40" s="35"/>
      <c r="E40" s="1"/>
      <c r="F40" s="442" t="s">
        <v>452</v>
      </c>
      <c r="G40" s="442"/>
      <c r="H40" s="442"/>
      <c r="I40" s="442"/>
      <c r="J40" s="442"/>
      <c r="K40" s="442"/>
      <c r="M40" s="1"/>
    </row>
    <row r="41" spans="1:22" s="72" customFormat="1" ht="24" customHeight="1">
      <c r="A41" s="1"/>
      <c r="B41" s="1"/>
      <c r="C41" s="1"/>
      <c r="D41" s="35"/>
      <c r="E41" s="1"/>
      <c r="F41" s="442" t="s">
        <v>207</v>
      </c>
      <c r="G41" s="442"/>
      <c r="H41" s="442"/>
      <c r="I41" s="442"/>
      <c r="J41" s="442"/>
      <c r="K41" s="442"/>
      <c r="M41" s="1"/>
    </row>
    <row r="42" spans="1:22" s="72" customFormat="1" ht="12" customHeight="1">
      <c r="A42" s="1"/>
      <c r="B42" s="1"/>
      <c r="C42" s="1"/>
      <c r="D42" s="35"/>
      <c r="E42" s="1"/>
      <c r="F42" s="229"/>
      <c r="G42" s="229"/>
      <c r="H42" s="229"/>
      <c r="I42" s="229"/>
      <c r="J42" s="229"/>
      <c r="K42" s="229"/>
      <c r="M42" s="1"/>
    </row>
    <row r="43" spans="1:22" s="72" customFormat="1" ht="15" customHeight="1">
      <c r="A43" s="17" t="s">
        <v>246</v>
      </c>
      <c r="B43" s="1"/>
      <c r="C43" s="1"/>
      <c r="D43" s="35"/>
      <c r="E43" s="1"/>
      <c r="F43" s="1"/>
      <c r="G43" s="1"/>
      <c r="H43" s="1"/>
      <c r="I43" s="35"/>
      <c r="J43" s="1"/>
      <c r="K43" s="298" t="s">
        <v>171</v>
      </c>
      <c r="M43" s="1"/>
    </row>
    <row r="44" spans="1:22" s="72" customFormat="1" ht="15" customHeight="1">
      <c r="A44" s="19" t="s">
        <v>170</v>
      </c>
      <c r="B44" s="134" t="s">
        <v>57</v>
      </c>
      <c r="C44" s="132">
        <f>SUM(C45:C64)</f>
        <v>2384.7366276499997</v>
      </c>
      <c r="D44" s="4" t="s">
        <v>6</v>
      </c>
      <c r="E44" s="1"/>
      <c r="F44" s="117" t="s">
        <v>131</v>
      </c>
      <c r="G44" s="118"/>
      <c r="H44" s="119"/>
      <c r="I44" s="118"/>
      <c r="J44" s="118"/>
      <c r="K44" s="202"/>
      <c r="M44" s="1"/>
    </row>
    <row r="45" spans="1:22" s="72" customFormat="1" ht="15" customHeight="1">
      <c r="A45" s="100" t="s">
        <v>208</v>
      </c>
      <c r="B45" s="110"/>
      <c r="C45" s="157">
        <f>29.625</f>
        <v>29.625</v>
      </c>
      <c r="D45" s="289" t="s">
        <v>6</v>
      </c>
      <c r="E45" s="1"/>
      <c r="F45" s="15" t="s">
        <v>440</v>
      </c>
      <c r="G45" s="299"/>
      <c r="H45" s="175"/>
      <c r="I45" s="300"/>
      <c r="J45" s="301"/>
      <c r="K45" s="302"/>
      <c r="L45" s="1"/>
      <c r="M45" s="1"/>
      <c r="N45" s="1"/>
      <c r="O45" s="1"/>
      <c r="P45" s="1"/>
      <c r="Q45" s="1"/>
      <c r="R45" s="1"/>
      <c r="S45" s="1"/>
      <c r="T45" s="1"/>
      <c r="U45" s="1"/>
      <c r="V45" s="1"/>
    </row>
    <row r="46" spans="1:22" s="72" customFormat="1" ht="15" customHeight="1">
      <c r="A46" s="100" t="s">
        <v>209</v>
      </c>
      <c r="B46" s="110"/>
      <c r="C46" s="145">
        <v>412.59142900000001</v>
      </c>
      <c r="D46" s="289" t="s">
        <v>6</v>
      </c>
      <c r="E46" s="1"/>
      <c r="F46" s="303" t="s">
        <v>289</v>
      </c>
      <c r="G46" s="304"/>
      <c r="H46" s="4" t="s">
        <v>57</v>
      </c>
      <c r="I46" s="7">
        <v>2397</v>
      </c>
      <c r="J46" s="4" t="s">
        <v>51</v>
      </c>
      <c r="K46" s="203"/>
      <c r="L46" s="1"/>
      <c r="M46" s="1"/>
      <c r="N46" s="1"/>
      <c r="O46" s="1"/>
      <c r="P46" s="1"/>
      <c r="Q46" s="1"/>
      <c r="R46" s="1"/>
      <c r="S46" s="1"/>
      <c r="T46" s="1"/>
      <c r="U46" s="1"/>
      <c r="V46" s="1"/>
    </row>
    <row r="47" spans="1:22" s="72" customFormat="1" ht="15" customHeight="1">
      <c r="A47" s="100" t="s">
        <v>210</v>
      </c>
      <c r="B47" s="110"/>
      <c r="C47" s="145">
        <v>14.261376</v>
      </c>
      <c r="D47" s="25" t="s">
        <v>54</v>
      </c>
      <c r="E47" s="1"/>
      <c r="F47" s="100" t="s">
        <v>278</v>
      </c>
      <c r="G47" s="110"/>
      <c r="H47" s="110"/>
      <c r="I47" s="305">
        <v>1754</v>
      </c>
      <c r="J47" s="289" t="s">
        <v>51</v>
      </c>
      <c r="K47" s="203"/>
      <c r="L47" s="1"/>
      <c r="M47" s="1"/>
      <c r="N47" s="1"/>
      <c r="O47" s="1"/>
      <c r="P47" s="1"/>
      <c r="Q47" s="1"/>
      <c r="R47" s="1"/>
      <c r="S47" s="1"/>
      <c r="T47" s="1"/>
      <c r="U47" s="1"/>
      <c r="V47" s="1"/>
    </row>
    <row r="48" spans="1:22" s="72" customFormat="1" ht="15" customHeight="1">
      <c r="A48" s="100" t="s">
        <v>211</v>
      </c>
      <c r="B48" s="110"/>
      <c r="C48" s="145">
        <v>173.48714799999999</v>
      </c>
      <c r="D48" s="25" t="s">
        <v>54</v>
      </c>
      <c r="E48" s="1"/>
      <c r="F48" s="100" t="s">
        <v>279</v>
      </c>
      <c r="G48" s="110"/>
      <c r="H48" s="110"/>
      <c r="I48" s="305">
        <v>644</v>
      </c>
      <c r="J48" s="289" t="s">
        <v>51</v>
      </c>
      <c r="K48" s="203"/>
      <c r="L48" s="1"/>
      <c r="M48" s="1"/>
      <c r="N48" s="1"/>
      <c r="O48" s="1"/>
      <c r="P48" s="1"/>
      <c r="Q48" s="1"/>
      <c r="R48" s="1"/>
      <c r="S48" s="1"/>
      <c r="T48" s="1"/>
      <c r="U48" s="1"/>
      <c r="V48" s="1"/>
    </row>
    <row r="49" spans="1:22" s="72" customFormat="1" ht="15" customHeight="1">
      <c r="A49" s="100" t="s">
        <v>212</v>
      </c>
      <c r="B49" s="110"/>
      <c r="C49" s="145">
        <v>36.982999999999997</v>
      </c>
      <c r="D49" s="289" t="s">
        <v>6</v>
      </c>
      <c r="E49" s="1"/>
      <c r="F49" s="306" t="s">
        <v>286</v>
      </c>
      <c r="G49" s="192"/>
      <c r="H49" s="192"/>
      <c r="I49" s="307">
        <v>1765.5978347732794</v>
      </c>
      <c r="J49" s="287" t="s">
        <v>2</v>
      </c>
      <c r="K49" s="203"/>
      <c r="L49" s="1"/>
      <c r="M49" s="1"/>
      <c r="N49" s="1"/>
      <c r="O49" s="1"/>
      <c r="P49" s="1"/>
      <c r="Q49" s="1"/>
      <c r="R49" s="1"/>
      <c r="S49" s="1"/>
      <c r="T49" s="1"/>
      <c r="U49" s="1"/>
      <c r="V49" s="1"/>
    </row>
    <row r="50" spans="1:22" s="72" customFormat="1" ht="15" customHeight="1">
      <c r="A50" s="100" t="s">
        <v>213</v>
      </c>
      <c r="B50" s="110"/>
      <c r="C50" s="145">
        <v>66.154514700000007</v>
      </c>
      <c r="D50" s="289" t="s">
        <v>6</v>
      </c>
      <c r="E50" s="1"/>
      <c r="F50" s="306" t="s">
        <v>287</v>
      </c>
      <c r="G50" s="192"/>
      <c r="H50" s="192"/>
      <c r="I50" s="307">
        <v>1430.7509376117218</v>
      </c>
      <c r="J50" s="287" t="s">
        <v>2</v>
      </c>
      <c r="K50" s="203"/>
      <c r="L50" s="1"/>
      <c r="M50" s="1"/>
      <c r="N50" s="1"/>
      <c r="O50" s="1"/>
      <c r="P50" s="1"/>
      <c r="Q50" s="1"/>
      <c r="R50" s="1"/>
      <c r="S50" s="1"/>
      <c r="T50" s="1"/>
      <c r="U50" s="1"/>
      <c r="V50" s="1"/>
    </row>
    <row r="51" spans="1:22" s="72" customFormat="1" ht="15" customHeight="1">
      <c r="A51" s="100" t="s">
        <v>214</v>
      </c>
      <c r="B51" s="110"/>
      <c r="C51" s="145">
        <v>10.215</v>
      </c>
      <c r="D51" s="289" t="s">
        <v>6</v>
      </c>
      <c r="E51" s="83"/>
      <c r="F51" s="223" t="s">
        <v>288</v>
      </c>
      <c r="G51" s="192"/>
      <c r="H51" s="192"/>
      <c r="I51" s="307">
        <v>68.851079467423887</v>
      </c>
      <c r="J51" s="287" t="s">
        <v>2</v>
      </c>
      <c r="K51" s="203"/>
      <c r="L51" s="1"/>
      <c r="M51" s="1"/>
      <c r="N51" s="1"/>
      <c r="O51" s="1"/>
      <c r="P51" s="1"/>
      <c r="Q51" s="1"/>
      <c r="R51" s="1"/>
      <c r="S51" s="1"/>
      <c r="T51" s="1"/>
      <c r="U51" s="1"/>
      <c r="V51" s="1"/>
    </row>
    <row r="52" spans="1:22" s="72" customFormat="1" ht="15" customHeight="1">
      <c r="A52" s="230" t="s">
        <v>215</v>
      </c>
      <c r="B52" s="110"/>
      <c r="C52" s="145">
        <v>1.48014</v>
      </c>
      <c r="D52" s="289" t="s">
        <v>6</v>
      </c>
      <c r="E52" s="1"/>
      <c r="F52" s="1"/>
      <c r="G52" s="1"/>
      <c r="H52" s="1"/>
      <c r="I52" s="35"/>
      <c r="J52" s="1"/>
      <c r="K52" s="1"/>
      <c r="L52" s="1"/>
      <c r="M52" s="1"/>
      <c r="N52" s="1"/>
      <c r="O52" s="1"/>
      <c r="P52" s="1"/>
      <c r="Q52" s="1"/>
      <c r="R52" s="1"/>
      <c r="S52" s="1"/>
      <c r="T52" s="1"/>
      <c r="U52" s="1"/>
      <c r="V52" s="1"/>
    </row>
    <row r="53" spans="1:22" s="72" customFormat="1" ht="15" customHeight="1">
      <c r="A53" s="100" t="s">
        <v>216</v>
      </c>
      <c r="B53" s="110"/>
      <c r="C53" s="145">
        <v>3.5842209999999999</v>
      </c>
      <c r="D53" s="289" t="s">
        <v>6</v>
      </c>
      <c r="E53" s="1"/>
      <c r="F53" s="38" t="s">
        <v>441</v>
      </c>
      <c r="G53" s="36"/>
      <c r="H53" s="4" t="s">
        <v>57</v>
      </c>
      <c r="I53" s="132">
        <f>SUM(I54:I57)</f>
        <v>127.52297750796819</v>
      </c>
      <c r="J53" s="4" t="s">
        <v>3</v>
      </c>
      <c r="K53" s="203"/>
      <c r="L53" s="1"/>
      <c r="M53" s="1"/>
      <c r="N53" s="1"/>
      <c r="O53" s="1"/>
      <c r="P53" s="1"/>
      <c r="Q53" s="1"/>
      <c r="R53" s="1"/>
      <c r="S53" s="1"/>
      <c r="T53" s="1"/>
      <c r="U53" s="1"/>
      <c r="V53" s="1"/>
    </row>
    <row r="54" spans="1:22" s="72" customFormat="1" ht="15" customHeight="1">
      <c r="A54" s="100" t="s">
        <v>217</v>
      </c>
      <c r="B54" s="110"/>
      <c r="C54" s="145">
        <v>31.285</v>
      </c>
      <c r="D54" s="289" t="s">
        <v>6</v>
      </c>
      <c r="E54" s="1"/>
      <c r="F54" s="24" t="s">
        <v>296</v>
      </c>
      <c r="G54" s="110"/>
      <c r="H54" s="110"/>
      <c r="I54" s="308">
        <v>57.003869278475101</v>
      </c>
      <c r="J54" s="289" t="s">
        <v>3</v>
      </c>
      <c r="K54" s="203"/>
      <c r="M54" s="1"/>
      <c r="N54" s="1"/>
      <c r="O54" s="1"/>
      <c r="P54" s="1"/>
      <c r="Q54" s="1"/>
      <c r="R54" s="1"/>
      <c r="S54" s="1"/>
      <c r="T54" s="1"/>
      <c r="U54" s="1"/>
      <c r="V54" s="1"/>
    </row>
    <row r="55" spans="1:22" s="72" customFormat="1" ht="15" customHeight="1">
      <c r="A55" s="100" t="s">
        <v>218</v>
      </c>
      <c r="B55" s="110"/>
      <c r="C55" s="145">
        <v>6.8239999999999998</v>
      </c>
      <c r="D55" s="25" t="s">
        <v>2</v>
      </c>
      <c r="E55" s="1"/>
      <c r="F55" s="24" t="s">
        <v>297</v>
      </c>
      <c r="G55" s="110"/>
      <c r="H55" s="110"/>
      <c r="I55" s="308">
        <v>6.3638707331773334</v>
      </c>
      <c r="J55" s="289" t="s">
        <v>3</v>
      </c>
      <c r="K55" s="203"/>
      <c r="M55" s="1"/>
    </row>
    <row r="56" spans="1:22" s="72" customFormat="1" ht="15" customHeight="1">
      <c r="A56" s="100" t="s">
        <v>219</v>
      </c>
      <c r="B56" s="110"/>
      <c r="C56" s="145">
        <v>58.305</v>
      </c>
      <c r="D56" s="289" t="s">
        <v>6</v>
      </c>
      <c r="E56" s="1"/>
      <c r="F56" s="100" t="s">
        <v>220</v>
      </c>
      <c r="G56" s="110"/>
      <c r="H56" s="110"/>
      <c r="I56" s="308">
        <v>1.1310304794623436</v>
      </c>
      <c r="J56" s="289" t="s">
        <v>3</v>
      </c>
      <c r="K56" s="203"/>
      <c r="M56" s="1"/>
    </row>
    <row r="57" spans="1:22" s="72" customFormat="1" ht="15" customHeight="1">
      <c r="A57" s="100" t="s">
        <v>221</v>
      </c>
      <c r="B57" s="110"/>
      <c r="C57" s="145">
        <v>26.16555</v>
      </c>
      <c r="D57" s="289" t="s">
        <v>6</v>
      </c>
      <c r="E57" s="1"/>
      <c r="F57" s="100" t="s">
        <v>222</v>
      </c>
      <c r="G57" s="110"/>
      <c r="H57" s="110"/>
      <c r="I57" s="308">
        <v>63.02420701685341</v>
      </c>
      <c r="J57" s="289" t="s">
        <v>3</v>
      </c>
      <c r="K57" s="203"/>
      <c r="M57" s="1"/>
    </row>
    <row r="58" spans="1:22" s="72" customFormat="1" ht="15" customHeight="1">
      <c r="A58" s="100" t="s">
        <v>223</v>
      </c>
      <c r="B58" s="110"/>
      <c r="C58" s="145">
        <v>22.4039</v>
      </c>
      <c r="D58" s="289" t="s">
        <v>6</v>
      </c>
      <c r="E58" s="1"/>
      <c r="F58" s="1"/>
      <c r="G58" s="1"/>
      <c r="H58" s="1"/>
      <c r="I58" s="35"/>
      <c r="J58" s="1"/>
      <c r="K58" s="1"/>
      <c r="M58" s="1"/>
    </row>
    <row r="59" spans="1:22" s="72" customFormat="1" ht="15" customHeight="1">
      <c r="A59" s="100" t="s">
        <v>224</v>
      </c>
      <c r="B59" s="110"/>
      <c r="C59" s="145">
        <v>66.923495950000003</v>
      </c>
      <c r="D59" s="289" t="s">
        <v>6</v>
      </c>
      <c r="E59" s="1"/>
      <c r="F59" s="38" t="s">
        <v>442</v>
      </c>
      <c r="G59" s="36"/>
      <c r="H59" s="4" t="s">
        <v>57</v>
      </c>
      <c r="I59" s="132">
        <f>SUM(I60:I62)</f>
        <v>83.537099999999981</v>
      </c>
      <c r="J59" s="4" t="s">
        <v>3</v>
      </c>
      <c r="K59" s="203"/>
      <c r="M59" s="1"/>
    </row>
    <row r="60" spans="1:22" s="72" customFormat="1" ht="15" customHeight="1">
      <c r="A60" s="100" t="s">
        <v>225</v>
      </c>
      <c r="B60" s="110"/>
      <c r="C60" s="145">
        <v>109</v>
      </c>
      <c r="D60" s="25" t="s">
        <v>54</v>
      </c>
      <c r="E60" s="1"/>
      <c r="F60" s="100" t="s">
        <v>290</v>
      </c>
      <c r="G60" s="110"/>
      <c r="H60" s="110"/>
      <c r="I60" s="309">
        <v>3.4815</v>
      </c>
      <c r="J60" s="289" t="s">
        <v>3</v>
      </c>
      <c r="K60" s="203"/>
      <c r="M60" s="1"/>
    </row>
    <row r="61" spans="1:22" s="72" customFormat="1" ht="15" customHeight="1">
      <c r="A61" s="100" t="s">
        <v>226</v>
      </c>
      <c r="B61" s="110"/>
      <c r="C61" s="145">
        <v>1.2</v>
      </c>
      <c r="D61" s="25" t="s">
        <v>54</v>
      </c>
      <c r="E61" s="1"/>
      <c r="F61" s="100" t="s">
        <v>325</v>
      </c>
      <c r="G61" s="110"/>
      <c r="H61" s="110"/>
      <c r="I61" s="309">
        <v>78.681599999999989</v>
      </c>
      <c r="J61" s="289" t="s">
        <v>3</v>
      </c>
      <c r="K61" s="203"/>
      <c r="M61" s="1"/>
    </row>
    <row r="62" spans="1:22" s="72" customFormat="1" ht="15" customHeight="1">
      <c r="A62" s="100" t="s">
        <v>227</v>
      </c>
      <c r="B62" s="110"/>
      <c r="C62" s="145">
        <v>195.97900000000001</v>
      </c>
      <c r="D62" s="289" t="s">
        <v>6</v>
      </c>
      <c r="E62" s="83"/>
      <c r="F62" s="100" t="s">
        <v>291</v>
      </c>
      <c r="G62" s="110"/>
      <c r="H62" s="110"/>
      <c r="I62" s="309">
        <v>1.3740000000000001</v>
      </c>
      <c r="J62" s="289" t="s">
        <v>3</v>
      </c>
      <c r="K62" s="203"/>
      <c r="M62" s="1"/>
    </row>
    <row r="63" spans="1:22" s="72" customFormat="1" ht="15" customHeight="1">
      <c r="A63" s="100" t="s">
        <v>228</v>
      </c>
      <c r="B63" s="110"/>
      <c r="C63" s="145">
        <v>1108.403</v>
      </c>
      <c r="D63" s="289" t="s">
        <v>6</v>
      </c>
      <c r="E63" s="83"/>
      <c r="F63" s="1"/>
      <c r="G63" s="1"/>
      <c r="H63" s="1"/>
      <c r="I63" s="35"/>
      <c r="J63" s="1"/>
      <c r="K63" s="1"/>
      <c r="M63" s="1"/>
    </row>
    <row r="64" spans="1:22" s="72" customFormat="1" ht="15" customHeight="1">
      <c r="A64" s="100" t="s">
        <v>229</v>
      </c>
      <c r="B64" s="110"/>
      <c r="C64" s="145">
        <v>9.8658529999999995</v>
      </c>
      <c r="D64" s="289" t="s">
        <v>6</v>
      </c>
      <c r="E64" s="144"/>
      <c r="F64" s="38" t="s">
        <v>443</v>
      </c>
      <c r="G64" s="36"/>
      <c r="H64" s="4" t="s">
        <v>57</v>
      </c>
      <c r="I64" s="132">
        <f>SUM(I65:I67)</f>
        <v>175815.55653339089</v>
      </c>
      <c r="J64" s="4" t="s">
        <v>68</v>
      </c>
      <c r="K64" s="203"/>
      <c r="M64" s="1"/>
    </row>
    <row r="65" spans="1:13" s="72" customFormat="1" ht="34.5" customHeight="1">
      <c r="A65" s="470" t="s">
        <v>444</v>
      </c>
      <c r="B65" s="471"/>
      <c r="C65" s="194">
        <v>9.0225114719401702</v>
      </c>
      <c r="D65" s="195" t="s">
        <v>65</v>
      </c>
      <c r="E65" s="144"/>
      <c r="F65" s="100" t="s">
        <v>292</v>
      </c>
      <c r="G65" s="110"/>
      <c r="H65" s="110"/>
      <c r="I65" s="12">
        <v>175048.623688502</v>
      </c>
      <c r="J65" s="289" t="s">
        <v>68</v>
      </c>
      <c r="K65" s="203"/>
      <c r="M65" s="1"/>
    </row>
    <row r="66" spans="1:13" s="72" customFormat="1" ht="15" customHeight="1">
      <c r="A66" s="81"/>
      <c r="B66" s="1"/>
      <c r="C66" s="176"/>
      <c r="D66" s="35"/>
      <c r="E66" s="141"/>
      <c r="F66" s="100" t="s">
        <v>173</v>
      </c>
      <c r="G66" s="110"/>
      <c r="H66" s="110"/>
      <c r="I66" s="310">
        <v>727.24925600000006</v>
      </c>
      <c r="J66" s="289" t="s">
        <v>61</v>
      </c>
      <c r="K66" s="203"/>
      <c r="M66" s="1"/>
    </row>
    <row r="67" spans="1:13" s="72" customFormat="1" ht="15" customHeight="1">
      <c r="A67" s="81"/>
      <c r="B67" s="1"/>
      <c r="C67" s="176"/>
      <c r="D67" s="35"/>
      <c r="E67" s="141"/>
      <c r="F67" s="100" t="s">
        <v>132</v>
      </c>
      <c r="G67" s="110"/>
      <c r="H67" s="110"/>
      <c r="I67" s="310">
        <v>39.683588888888885</v>
      </c>
      <c r="J67" s="289" t="s">
        <v>61</v>
      </c>
      <c r="K67" s="203"/>
      <c r="M67" s="1"/>
    </row>
    <row r="68" spans="1:13" s="72" customFormat="1" ht="15" customHeight="1">
      <c r="A68" s="81"/>
      <c r="B68" s="1"/>
      <c r="C68" s="176"/>
      <c r="D68" s="35"/>
      <c r="E68" s="141"/>
      <c r="F68" s="1"/>
      <c r="G68" s="1"/>
      <c r="H68" s="1"/>
      <c r="I68" s="35"/>
      <c r="J68" s="1"/>
      <c r="K68" s="1"/>
      <c r="M68" s="1"/>
    </row>
    <row r="69" spans="1:13" s="72" customFormat="1" ht="15" customHeight="1">
      <c r="A69" s="81"/>
      <c r="B69" s="1"/>
      <c r="C69" s="176"/>
      <c r="D69" s="35"/>
      <c r="E69" s="141"/>
      <c r="F69" s="38" t="s">
        <v>326</v>
      </c>
      <c r="G69" s="36"/>
      <c r="H69" s="4" t="s">
        <v>57</v>
      </c>
      <c r="I69" s="210">
        <f>SUM(I70:I73)</f>
        <v>7304.3586643759991</v>
      </c>
      <c r="J69" s="4" t="s">
        <v>66</v>
      </c>
      <c r="K69" s="311"/>
      <c r="M69" s="1"/>
    </row>
    <row r="70" spans="1:13" s="72" customFormat="1" ht="12.75" customHeight="1">
      <c r="A70" s="81"/>
      <c r="B70" s="1"/>
      <c r="C70" s="176"/>
      <c r="D70" s="35"/>
      <c r="E70" s="141"/>
      <c r="F70" s="223" t="s">
        <v>133</v>
      </c>
      <c r="G70" s="192"/>
      <c r="H70" s="192"/>
      <c r="I70" s="318">
        <v>11.993600000000001</v>
      </c>
      <c r="J70" s="287" t="s">
        <v>6</v>
      </c>
      <c r="K70" s="311"/>
      <c r="M70" s="1"/>
    </row>
    <row r="71" spans="1:13" s="72" customFormat="1" ht="26.25" customHeight="1">
      <c r="A71" s="81"/>
      <c r="B71" s="1"/>
      <c r="C71" s="176"/>
      <c r="D71" s="35"/>
      <c r="E71" s="141"/>
      <c r="F71" s="193" t="s">
        <v>179</v>
      </c>
      <c r="G71" s="192"/>
      <c r="H71" s="192"/>
      <c r="I71" s="318">
        <v>7213.9095814499997</v>
      </c>
      <c r="J71" s="287" t="s">
        <v>6</v>
      </c>
      <c r="K71" s="311"/>
      <c r="M71" s="1"/>
    </row>
    <row r="72" spans="1:13" s="72" customFormat="1" ht="15" customHeight="1">
      <c r="A72" s="81"/>
      <c r="B72" s="1"/>
      <c r="C72" s="176"/>
      <c r="D72" s="35"/>
      <c r="E72" s="141"/>
      <c r="F72" s="223" t="s">
        <v>277</v>
      </c>
      <c r="G72" s="192"/>
      <c r="H72" s="192"/>
      <c r="I72" s="318">
        <v>77.099412925999985</v>
      </c>
      <c r="J72" s="287" t="s">
        <v>6</v>
      </c>
      <c r="K72" s="311"/>
      <c r="M72" s="1"/>
    </row>
    <row r="73" spans="1:13" s="72" customFormat="1" ht="15" customHeight="1">
      <c r="A73" s="81"/>
      <c r="B73" s="1"/>
      <c r="C73" s="176"/>
      <c r="D73" s="35"/>
      <c r="E73" s="141"/>
      <c r="F73" s="223" t="s">
        <v>134</v>
      </c>
      <c r="G73" s="192"/>
      <c r="H73" s="192"/>
      <c r="I73" s="319">
        <v>1.3560700000000001</v>
      </c>
      <c r="J73" s="287" t="s">
        <v>6</v>
      </c>
      <c r="K73" s="311"/>
      <c r="M73" s="1"/>
    </row>
    <row r="74" spans="1:13" s="72" customFormat="1" ht="24.6" customHeight="1">
      <c r="A74" s="81"/>
      <c r="B74" s="1"/>
      <c r="C74" s="176"/>
      <c r="D74" s="35"/>
      <c r="E74" s="141"/>
      <c r="F74" s="320" t="s">
        <v>327</v>
      </c>
      <c r="G74" s="312"/>
      <c r="H74" s="312"/>
      <c r="I74" s="313">
        <v>7226.5045953999988</v>
      </c>
      <c r="J74" s="289" t="s">
        <v>66</v>
      </c>
      <c r="K74" s="311"/>
      <c r="M74" s="1"/>
    </row>
    <row r="75" spans="1:13" s="72" customFormat="1" ht="27" customHeight="1">
      <c r="A75" s="81"/>
      <c r="B75" s="1"/>
      <c r="C75" s="176"/>
      <c r="D75" s="35"/>
      <c r="E75" s="141"/>
      <c r="F75" s="420" t="s">
        <v>328</v>
      </c>
      <c r="G75" s="454"/>
      <c r="H75" s="447"/>
      <c r="I75" s="313">
        <v>1976.6808999999998</v>
      </c>
      <c r="J75" s="289" t="s">
        <v>67</v>
      </c>
      <c r="K75" s="311"/>
      <c r="M75" s="1"/>
    </row>
    <row r="76" spans="1:13" s="72" customFormat="1" ht="6" customHeight="1">
      <c r="A76" s="81"/>
      <c r="B76" s="1"/>
      <c r="C76" s="176"/>
      <c r="D76" s="35"/>
      <c r="E76" s="141"/>
      <c r="F76" s="1"/>
      <c r="G76" s="1"/>
      <c r="H76" s="1"/>
      <c r="I76" s="314"/>
      <c r="J76" s="35"/>
      <c r="K76" s="35"/>
      <c r="M76" s="1"/>
    </row>
    <row r="77" spans="1:13" s="72" customFormat="1" ht="12" customHeight="1">
      <c r="A77" s="143" t="s">
        <v>329</v>
      </c>
      <c r="B77" s="144"/>
      <c r="C77" s="144"/>
      <c r="D77" s="239"/>
      <c r="E77" s="144"/>
      <c r="F77" s="1"/>
      <c r="G77" s="1"/>
      <c r="H77" s="1"/>
      <c r="I77" s="35"/>
      <c r="J77" s="1"/>
      <c r="K77" s="1"/>
      <c r="M77" s="1"/>
    </row>
    <row r="78" spans="1:13" s="142" customFormat="1" ht="12">
      <c r="A78" s="442" t="s">
        <v>445</v>
      </c>
      <c r="B78" s="442"/>
      <c r="C78" s="442"/>
      <c r="D78" s="442"/>
      <c r="E78" s="442"/>
      <c r="F78" s="442"/>
      <c r="G78" s="442"/>
      <c r="H78" s="442"/>
      <c r="I78" s="442"/>
      <c r="J78" s="442"/>
      <c r="K78" s="144"/>
      <c r="M78" s="141"/>
    </row>
    <row r="79" spans="1:13" s="142" customFormat="1" ht="12" customHeight="1">
      <c r="A79" s="143" t="s">
        <v>446</v>
      </c>
      <c r="B79" s="144"/>
      <c r="C79" s="144"/>
      <c r="D79" s="239"/>
      <c r="E79" s="144"/>
      <c r="F79" s="144"/>
      <c r="G79" s="144"/>
      <c r="H79" s="144"/>
      <c r="I79" s="239"/>
      <c r="J79" s="144"/>
      <c r="K79" s="144"/>
      <c r="M79" s="141"/>
    </row>
    <row r="80" spans="1:13" s="142" customFormat="1" ht="20.25" customHeight="1">
      <c r="A80" s="452" t="s">
        <v>330</v>
      </c>
      <c r="B80" s="452"/>
      <c r="C80" s="452"/>
      <c r="D80" s="452"/>
      <c r="E80" s="452"/>
      <c r="F80" s="452"/>
      <c r="G80" s="452"/>
      <c r="H80" s="452"/>
      <c r="I80" s="452"/>
      <c r="J80" s="452"/>
      <c r="K80" s="315"/>
      <c r="M80" s="141"/>
    </row>
    <row r="81" spans="1:13" s="142" customFormat="1" ht="11.25" customHeight="1">
      <c r="A81" s="143" t="s">
        <v>172</v>
      </c>
      <c r="B81" s="144"/>
      <c r="C81" s="144"/>
      <c r="D81" s="239"/>
      <c r="E81" s="144"/>
      <c r="F81" s="144"/>
      <c r="G81" s="144"/>
      <c r="H81" s="144"/>
      <c r="I81" s="239"/>
      <c r="J81" s="144"/>
      <c r="K81" s="144"/>
      <c r="M81" s="141"/>
    </row>
    <row r="82" spans="1:13" s="142" customFormat="1" ht="11.25" customHeight="1">
      <c r="A82" s="143" t="s">
        <v>175</v>
      </c>
      <c r="B82" s="144"/>
      <c r="C82" s="144"/>
      <c r="D82" s="239"/>
      <c r="E82" s="144"/>
      <c r="F82" s="144"/>
      <c r="G82" s="144"/>
      <c r="H82" s="144"/>
      <c r="I82" s="239"/>
      <c r="J82" s="144"/>
      <c r="K82" s="144"/>
      <c r="M82" s="141"/>
    </row>
    <row r="83" spans="1:13" s="142" customFormat="1" ht="11.25" customHeight="1">
      <c r="A83" s="143" t="s">
        <v>174</v>
      </c>
      <c r="B83" s="144"/>
      <c r="C83" s="144"/>
      <c r="D83" s="239"/>
      <c r="E83" s="144"/>
      <c r="F83" s="144"/>
      <c r="G83" s="144"/>
      <c r="H83" s="144"/>
      <c r="I83" s="239"/>
      <c r="J83" s="144"/>
      <c r="K83" s="144"/>
      <c r="M83" s="141"/>
    </row>
    <row r="84" spans="1:13" s="240" customFormat="1" ht="11.25" customHeight="1">
      <c r="A84" s="143" t="s">
        <v>331</v>
      </c>
      <c r="B84" s="144"/>
      <c r="C84" s="144"/>
      <c r="D84" s="239"/>
      <c r="E84" s="144"/>
      <c r="F84" s="144"/>
      <c r="G84" s="144"/>
      <c r="H84" s="144"/>
      <c r="I84" s="239"/>
      <c r="J84" s="144"/>
      <c r="K84" s="144"/>
    </row>
    <row r="85" spans="1:13" s="142" customFormat="1" ht="11.25" customHeight="1">
      <c r="A85" s="143" t="s">
        <v>332</v>
      </c>
      <c r="B85" s="144"/>
      <c r="C85" s="144"/>
      <c r="D85" s="144"/>
      <c r="E85" s="144"/>
      <c r="F85" s="144"/>
      <c r="G85" s="144"/>
      <c r="H85" s="144"/>
      <c r="I85" s="239"/>
      <c r="J85" s="144"/>
      <c r="K85" s="144"/>
      <c r="M85" s="141"/>
    </row>
    <row r="86" spans="1:13" s="72" customFormat="1" ht="11.25" customHeight="1">
      <c r="A86" s="143" t="s">
        <v>158</v>
      </c>
      <c r="B86" s="144"/>
      <c r="C86" s="144"/>
      <c r="D86" s="144"/>
      <c r="E86" s="144"/>
      <c r="F86" s="1"/>
      <c r="G86" s="1"/>
      <c r="H86" s="1"/>
      <c r="I86" s="35"/>
      <c r="J86" s="1"/>
      <c r="K86" s="1"/>
      <c r="M86" s="1"/>
    </row>
    <row r="87" spans="1:13" s="72" customFormat="1" ht="11.25" customHeight="1">
      <c r="A87" s="143" t="s">
        <v>181</v>
      </c>
      <c r="B87" s="144"/>
      <c r="C87" s="144"/>
      <c r="D87" s="144"/>
      <c r="E87" s="144"/>
      <c r="F87" s="1"/>
      <c r="G87" s="1"/>
      <c r="H87" s="1"/>
      <c r="I87" s="35"/>
      <c r="J87" s="1"/>
      <c r="K87" s="1"/>
      <c r="M87" s="1"/>
    </row>
    <row r="88" spans="1:13" s="72" customFormat="1" ht="11.25" customHeight="1">
      <c r="A88" s="143" t="s">
        <v>447</v>
      </c>
      <c r="B88" s="144"/>
      <c r="C88" s="144"/>
      <c r="D88" s="144"/>
      <c r="E88" s="144"/>
      <c r="F88" s="1"/>
      <c r="G88" s="1"/>
      <c r="H88" s="1"/>
      <c r="I88" s="35"/>
      <c r="J88" s="1"/>
      <c r="K88" s="1"/>
      <c r="M88" s="1"/>
    </row>
    <row r="89" spans="1:13" s="72" customFormat="1" ht="12" customHeight="1">
      <c r="A89" s="143" t="s">
        <v>182</v>
      </c>
      <c r="B89" s="144"/>
      <c r="C89" s="144"/>
      <c r="D89" s="144"/>
      <c r="E89" s="144"/>
      <c r="F89" s="1"/>
      <c r="G89" s="1"/>
      <c r="H89" s="1"/>
      <c r="I89" s="35"/>
      <c r="J89" s="1"/>
      <c r="K89" s="1"/>
      <c r="M89" s="1"/>
    </row>
    <row r="90" spans="1:13" s="72" customFormat="1" ht="12" customHeight="1">
      <c r="A90" s="143" t="s">
        <v>448</v>
      </c>
      <c r="B90" s="144"/>
      <c r="C90" s="144"/>
      <c r="D90" s="144"/>
      <c r="E90" s="154"/>
      <c r="F90" s="1"/>
      <c r="G90" s="1"/>
      <c r="H90" s="1"/>
      <c r="I90" s="35"/>
      <c r="J90" s="1"/>
      <c r="K90" s="1"/>
      <c r="M90" s="1"/>
    </row>
    <row r="91" spans="1:13" s="72" customFormat="1" ht="12" customHeight="1">
      <c r="A91" s="143" t="s">
        <v>333</v>
      </c>
      <c r="B91" s="144"/>
      <c r="C91" s="144"/>
      <c r="D91" s="144"/>
      <c r="E91" s="144"/>
      <c r="F91" s="1"/>
      <c r="G91" s="1"/>
      <c r="H91" s="1"/>
      <c r="I91" s="35"/>
      <c r="J91" s="1"/>
      <c r="K91" s="1"/>
      <c r="M91" s="1"/>
    </row>
    <row r="92" spans="1:13" s="72" customFormat="1" ht="12.75" customHeight="1">
      <c r="A92" s="442" t="s">
        <v>176</v>
      </c>
      <c r="B92" s="442"/>
      <c r="C92" s="442"/>
      <c r="D92" s="442"/>
      <c r="E92" s="442"/>
      <c r="F92" s="442"/>
      <c r="G92" s="442"/>
      <c r="H92" s="442"/>
      <c r="I92" s="442"/>
      <c r="J92" s="442"/>
      <c r="K92" s="154"/>
      <c r="M92" s="1"/>
    </row>
    <row r="93" spans="1:13" s="72" customFormat="1" ht="24" customHeight="1">
      <c r="A93" s="453" t="s">
        <v>247</v>
      </c>
      <c r="B93" s="453"/>
      <c r="C93" s="453"/>
      <c r="D93" s="453"/>
      <c r="E93" s="453"/>
      <c r="F93" s="453"/>
      <c r="G93" s="453"/>
      <c r="H93" s="453"/>
      <c r="I93" s="453"/>
      <c r="J93" s="453"/>
      <c r="K93" s="316"/>
      <c r="M93" s="1"/>
    </row>
    <row r="94" spans="1:13" s="72" customFormat="1" ht="23.25" customHeight="1">
      <c r="A94" s="453" t="s">
        <v>315</v>
      </c>
      <c r="B94" s="453"/>
      <c r="C94" s="453"/>
      <c r="D94" s="453"/>
      <c r="E94" s="453"/>
      <c r="F94" s="453"/>
      <c r="G94" s="453"/>
      <c r="H94" s="453"/>
      <c r="I94" s="453"/>
      <c r="J94" s="453"/>
      <c r="K94" s="316"/>
      <c r="M94" s="1"/>
    </row>
    <row r="95" spans="1:13" s="72" customFormat="1" ht="13.5" customHeight="1">
      <c r="A95" s="143"/>
      <c r="B95" s="144"/>
      <c r="C95" s="144"/>
      <c r="D95" s="144"/>
      <c r="E95" s="1"/>
      <c r="F95" s="1"/>
      <c r="G95" s="1"/>
      <c r="H95" s="1"/>
      <c r="I95" s="35"/>
      <c r="J95" s="1"/>
      <c r="K95" s="1"/>
      <c r="M95" s="1"/>
    </row>
    <row r="96" spans="1:13" s="72" customFormat="1" ht="12" customHeight="1">
      <c r="A96" s="1"/>
      <c r="B96" s="1"/>
      <c r="C96" s="1"/>
      <c r="D96" s="1"/>
      <c r="E96" s="1"/>
      <c r="F96" s="1"/>
      <c r="G96" s="1"/>
      <c r="H96" s="1"/>
      <c r="I96" s="35"/>
      <c r="J96" s="1"/>
      <c r="K96" s="1"/>
      <c r="M96" s="1"/>
    </row>
    <row r="97" spans="1:13" s="72" customFormat="1" ht="2.25" customHeight="1">
      <c r="A97" s="53"/>
      <c r="B97" s="1"/>
      <c r="C97" s="1"/>
      <c r="D97" s="1"/>
      <c r="E97" s="1"/>
      <c r="F97" s="1"/>
      <c r="G97" s="1"/>
      <c r="H97" s="1"/>
      <c r="I97" s="35"/>
      <c r="J97" s="1"/>
      <c r="K97" s="1"/>
      <c r="M97" s="1"/>
    </row>
    <row r="98" spans="1:13" s="72" customFormat="1" ht="4.5" customHeight="1">
      <c r="A98" s="53"/>
      <c r="B98" s="1"/>
      <c r="C98" s="1"/>
      <c r="D98" s="1"/>
      <c r="E98" s="1"/>
      <c r="F98" s="1"/>
      <c r="G98" s="1"/>
      <c r="H98" s="1"/>
      <c r="I98" s="35"/>
      <c r="J98" s="1"/>
      <c r="K98" s="1"/>
      <c r="M98" s="1"/>
    </row>
    <row r="99" spans="1:13" s="72" customFormat="1" ht="15" customHeight="1">
      <c r="A99" s="1"/>
      <c r="B99" s="1"/>
      <c r="C99" s="1"/>
      <c r="D99" s="1"/>
      <c r="E99" s="1"/>
      <c r="F99" s="1"/>
      <c r="G99" s="1"/>
      <c r="H99" s="1"/>
      <c r="I99" s="35"/>
      <c r="J99" s="1"/>
      <c r="K99" s="1"/>
      <c r="M99" s="1"/>
    </row>
    <row r="100" spans="1:13" s="72" customFormat="1" ht="15" customHeight="1">
      <c r="A100" s="1"/>
      <c r="B100" s="1"/>
      <c r="C100" s="1"/>
      <c r="D100" s="1"/>
      <c r="E100" s="1"/>
      <c r="F100" s="1"/>
      <c r="G100" s="1"/>
      <c r="H100" s="1"/>
      <c r="I100" s="35"/>
      <c r="J100" s="1"/>
      <c r="K100" s="1"/>
      <c r="M100" s="1"/>
    </row>
    <row r="101" spans="1:13" s="72" customFormat="1" ht="15" customHeight="1">
      <c r="A101" s="53"/>
      <c r="B101" s="1"/>
      <c r="C101" s="1"/>
      <c r="D101" s="1"/>
      <c r="E101" s="1"/>
      <c r="F101" s="1"/>
      <c r="G101" s="1"/>
      <c r="H101" s="1"/>
      <c r="I101" s="35"/>
      <c r="J101" s="1"/>
      <c r="K101" s="1"/>
      <c r="M101" s="1"/>
    </row>
    <row r="102" spans="1:13" s="72" customFormat="1" ht="15" customHeight="1">
      <c r="A102" s="1"/>
      <c r="B102" s="1"/>
      <c r="C102" s="1"/>
      <c r="D102" s="1"/>
      <c r="E102" s="1"/>
      <c r="F102" s="1"/>
      <c r="G102" s="1"/>
      <c r="H102" s="1"/>
      <c r="I102" s="35"/>
      <c r="J102" s="1"/>
      <c r="K102" s="1"/>
      <c r="M102" s="1"/>
    </row>
    <row r="103" spans="1:13" s="72" customFormat="1" ht="15" customHeight="1">
      <c r="A103" s="53"/>
      <c r="B103" s="1"/>
      <c r="C103" s="1"/>
      <c r="D103" s="1"/>
      <c r="E103" s="1"/>
      <c r="F103" s="1"/>
      <c r="G103" s="1"/>
      <c r="H103" s="1"/>
      <c r="I103" s="35"/>
      <c r="J103" s="1"/>
      <c r="K103" s="1"/>
      <c r="M103" s="1"/>
    </row>
    <row r="104" spans="1:13" s="72" customFormat="1" ht="15" customHeight="1">
      <c r="A104" s="53"/>
      <c r="B104" s="1"/>
      <c r="C104" s="1"/>
      <c r="D104" s="1"/>
      <c r="E104" s="1"/>
      <c r="F104" s="1"/>
      <c r="G104" s="1"/>
      <c r="H104" s="1"/>
      <c r="I104" s="35"/>
      <c r="J104" s="1"/>
      <c r="K104" s="1"/>
      <c r="M104" s="1"/>
    </row>
    <row r="105" spans="1:13" s="72" customFormat="1" ht="15" customHeight="1">
      <c r="A105" s="120"/>
      <c r="E105" s="115"/>
      <c r="I105" s="109"/>
      <c r="M105" s="1"/>
    </row>
    <row r="106" spans="1:13" s="72" customFormat="1" ht="15" customHeight="1">
      <c r="A106" s="120"/>
      <c r="E106" s="115"/>
      <c r="I106" s="109"/>
      <c r="M106" s="1"/>
    </row>
    <row r="107" spans="1:13" s="72" customFormat="1" ht="15" customHeight="1">
      <c r="A107" s="120"/>
      <c r="E107" s="115"/>
      <c r="I107" s="109"/>
      <c r="M107" s="1"/>
    </row>
    <row r="108" spans="1:13" s="72" customFormat="1" ht="15" customHeight="1">
      <c r="A108" s="120"/>
      <c r="E108" s="115"/>
      <c r="I108" s="109"/>
      <c r="M108" s="1"/>
    </row>
    <row r="109" spans="1:13" s="72" customFormat="1" ht="15" customHeight="1">
      <c r="A109" s="120"/>
      <c r="C109" s="1"/>
      <c r="D109" s="109"/>
      <c r="E109" s="115"/>
      <c r="I109" s="109"/>
      <c r="M109" s="1"/>
    </row>
    <row r="110" spans="1:13" s="72" customFormat="1" ht="15" customHeight="1">
      <c r="A110" s="120"/>
      <c r="I110" s="109"/>
      <c r="M110" s="1"/>
    </row>
    <row r="111" spans="1:13" s="72" customFormat="1" ht="15" customHeight="1">
      <c r="A111" s="120"/>
      <c r="I111" s="109"/>
      <c r="M111" s="1"/>
    </row>
    <row r="112" spans="1:13" s="72" customFormat="1" ht="15" customHeight="1">
      <c r="A112" s="120"/>
      <c r="I112" s="109"/>
      <c r="M112" s="1"/>
    </row>
    <row r="113" spans="6:13" s="72" customFormat="1" ht="15" customHeight="1">
      <c r="I113" s="109"/>
      <c r="M113" s="1"/>
    </row>
    <row r="114" spans="6:13" s="72" customFormat="1" ht="15" customHeight="1">
      <c r="I114" s="109"/>
      <c r="M114" s="1"/>
    </row>
    <row r="115" spans="6:13" s="72" customFormat="1" ht="15" customHeight="1">
      <c r="I115" s="109"/>
      <c r="M115" s="1"/>
    </row>
    <row r="116" spans="6:13" s="72" customFormat="1" ht="15" customHeight="1">
      <c r="I116" s="109"/>
      <c r="M116" s="1"/>
    </row>
    <row r="117" spans="6:13" s="72" customFormat="1" ht="15" customHeight="1">
      <c r="I117" s="109"/>
      <c r="M117" s="1"/>
    </row>
    <row r="118" spans="6:13" s="72" customFormat="1" ht="15" customHeight="1">
      <c r="I118" s="109"/>
      <c r="M118" s="1"/>
    </row>
    <row r="119" spans="6:13" s="72" customFormat="1" ht="15" customHeight="1">
      <c r="I119" s="109"/>
      <c r="M119" s="1"/>
    </row>
    <row r="120" spans="6:13" s="72" customFormat="1" ht="15" customHeight="1">
      <c r="I120" s="109"/>
      <c r="M120" s="1"/>
    </row>
    <row r="121" spans="6:13" s="72" customFormat="1" ht="15" customHeight="1">
      <c r="I121" s="109"/>
      <c r="M121" s="1"/>
    </row>
    <row r="122" spans="6:13" s="72" customFormat="1" ht="15" customHeight="1">
      <c r="I122" s="109"/>
      <c r="M122" s="1"/>
    </row>
    <row r="123" spans="6:13" s="72" customFormat="1" ht="15" customHeight="1">
      <c r="I123" s="109"/>
      <c r="M123" s="1"/>
    </row>
    <row r="124" spans="6:13" s="72" customFormat="1" ht="15" customHeight="1">
      <c r="I124" s="109"/>
      <c r="M124" s="1"/>
    </row>
    <row r="125" spans="6:13" s="72" customFormat="1" ht="15" customHeight="1">
      <c r="F125" s="1"/>
      <c r="G125" s="1"/>
      <c r="H125" s="1"/>
      <c r="I125" s="1"/>
      <c r="J125" s="1"/>
      <c r="M125" s="1"/>
    </row>
    <row r="126" spans="6:13" s="72" customFormat="1" ht="15" customHeight="1">
      <c r="F126" s="1"/>
      <c r="G126" s="1"/>
      <c r="H126" s="1"/>
      <c r="I126" s="1"/>
      <c r="J126" s="1"/>
      <c r="M126" s="1"/>
    </row>
    <row r="127" spans="6:13" s="72" customFormat="1" ht="15" customHeight="1">
      <c r="F127" s="107"/>
      <c r="I127" s="109"/>
      <c r="M127" s="1"/>
    </row>
    <row r="128" spans="6:13" s="72" customFormat="1" ht="15" customHeight="1">
      <c r="F128" s="107"/>
      <c r="I128" s="109"/>
      <c r="M128" s="1"/>
    </row>
    <row r="129" spans="1:13" s="72" customFormat="1" ht="15" customHeight="1">
      <c r="F129" s="107"/>
      <c r="I129" s="109"/>
      <c r="J129" s="71"/>
      <c r="K129" s="1"/>
      <c r="L129" s="1"/>
      <c r="M129" s="1"/>
    </row>
    <row r="130" spans="1:13" s="72" customFormat="1" ht="15" customHeight="1">
      <c r="F130" s="107"/>
      <c r="I130" s="109"/>
      <c r="J130" s="71"/>
      <c r="K130" s="1"/>
      <c r="L130" s="1"/>
      <c r="M130" s="1"/>
    </row>
    <row r="131" spans="1:13" s="1" customFormat="1">
      <c r="A131" s="72"/>
      <c r="B131" s="72"/>
      <c r="C131" s="72"/>
      <c r="D131" s="72"/>
      <c r="E131" s="72"/>
      <c r="F131" s="71"/>
      <c r="G131" s="71"/>
      <c r="H131" s="71"/>
      <c r="I131" s="114"/>
      <c r="J131" s="71"/>
      <c r="K131" s="72"/>
      <c r="L131" s="72"/>
    </row>
    <row r="132" spans="1:13" s="1" customFormat="1">
      <c r="A132" s="72"/>
      <c r="B132" s="72"/>
      <c r="C132" s="72"/>
      <c r="D132" s="72"/>
      <c r="E132" s="72"/>
      <c r="F132" s="71"/>
      <c r="G132" s="71"/>
      <c r="H132" s="71"/>
      <c r="I132" s="114"/>
      <c r="J132" s="71"/>
      <c r="K132" s="72"/>
      <c r="L132" s="72"/>
    </row>
    <row r="133" spans="1:13" s="72" customFormat="1" ht="66" customHeight="1">
      <c r="F133" s="71"/>
      <c r="G133" s="71"/>
      <c r="H133" s="71"/>
      <c r="I133" s="114"/>
      <c r="J133" s="71"/>
      <c r="M133" s="1"/>
    </row>
    <row r="134" spans="1:13" s="72" customFormat="1" ht="150" customHeight="1">
      <c r="F134" s="71"/>
      <c r="G134" s="71"/>
      <c r="H134" s="71"/>
      <c r="I134" s="114"/>
      <c r="J134" s="71"/>
      <c r="K134" s="71"/>
      <c r="L134" s="71"/>
      <c r="M134" s="49"/>
    </row>
    <row r="135" spans="1:13" s="72" customFormat="1" ht="45" customHeight="1">
      <c r="F135" s="71"/>
      <c r="G135" s="71"/>
      <c r="H135" s="71"/>
      <c r="I135" s="114"/>
      <c r="J135" s="71"/>
      <c r="K135" s="71"/>
      <c r="L135" s="71"/>
      <c r="M135" s="49"/>
    </row>
    <row r="136" spans="1:13">
      <c r="A136" s="72"/>
      <c r="B136" s="72"/>
      <c r="C136" s="72"/>
      <c r="D136" s="72"/>
      <c r="E136" s="72"/>
    </row>
    <row r="137" spans="1:13">
      <c r="A137" s="72"/>
      <c r="B137" s="72"/>
      <c r="C137" s="72"/>
      <c r="D137" s="72"/>
      <c r="E137" s="72"/>
    </row>
    <row r="138" spans="1:13">
      <c r="A138" s="72"/>
      <c r="B138" s="72"/>
      <c r="C138" s="72"/>
      <c r="D138" s="72"/>
      <c r="E138" s="72"/>
    </row>
    <row r="139" spans="1:13">
      <c r="A139" s="72"/>
      <c r="B139" s="72"/>
      <c r="C139" s="72"/>
      <c r="D139" s="72"/>
      <c r="E139" s="72"/>
    </row>
    <row r="140" spans="1:13">
      <c r="A140" s="72"/>
      <c r="B140" s="72"/>
      <c r="C140" s="72"/>
      <c r="D140" s="72"/>
      <c r="E140" s="72"/>
    </row>
    <row r="141" spans="1:13">
      <c r="A141" s="72"/>
      <c r="B141" s="72"/>
      <c r="C141" s="72"/>
      <c r="D141" s="72"/>
      <c r="E141" s="72"/>
    </row>
    <row r="142" spans="1:13">
      <c r="A142" s="72"/>
      <c r="B142" s="72"/>
      <c r="C142" s="72"/>
      <c r="D142" s="72"/>
      <c r="E142" s="72"/>
    </row>
    <row r="143" spans="1:13">
      <c r="A143" s="72"/>
      <c r="B143" s="72"/>
      <c r="C143" s="72"/>
      <c r="D143" s="72"/>
      <c r="E143" s="72"/>
    </row>
    <row r="144" spans="1:13">
      <c r="A144" s="72"/>
      <c r="B144" s="72"/>
      <c r="C144" s="72"/>
      <c r="D144" s="72"/>
      <c r="E144" s="72"/>
    </row>
    <row r="145" spans="1:5">
      <c r="A145" s="72"/>
      <c r="B145" s="72"/>
      <c r="C145" s="72"/>
      <c r="D145" s="72"/>
      <c r="E145" s="72"/>
    </row>
    <row r="146" spans="1:5">
      <c r="A146" s="72"/>
      <c r="B146" s="72"/>
      <c r="C146" s="72"/>
      <c r="D146" s="72"/>
      <c r="E146" s="72"/>
    </row>
    <row r="147" spans="1:5">
      <c r="A147" s="72"/>
      <c r="B147" s="72"/>
      <c r="C147" s="72"/>
      <c r="D147" s="72"/>
      <c r="E147" s="1"/>
    </row>
    <row r="148" spans="1:5">
      <c r="A148" s="72"/>
      <c r="B148" s="72"/>
      <c r="C148" s="72"/>
      <c r="D148" s="72"/>
      <c r="E148" s="1"/>
    </row>
    <row r="149" spans="1:5">
      <c r="A149" s="1"/>
      <c r="B149" s="1"/>
      <c r="C149" s="1"/>
      <c r="D149" s="1"/>
      <c r="E149" s="72"/>
    </row>
    <row r="150" spans="1:5">
      <c r="A150" s="1"/>
      <c r="B150" s="1"/>
      <c r="C150" s="1"/>
      <c r="D150" s="1"/>
      <c r="E150" s="72"/>
    </row>
    <row r="151" spans="1:5">
      <c r="A151" s="72"/>
      <c r="B151" s="72"/>
      <c r="C151" s="72"/>
      <c r="D151" s="109"/>
      <c r="E151" s="72"/>
    </row>
    <row r="152" spans="1:5">
      <c r="A152" s="72"/>
      <c r="B152" s="72"/>
      <c r="C152" s="72"/>
      <c r="D152" s="109"/>
    </row>
    <row r="153" spans="1:5">
      <c r="A153" s="72"/>
      <c r="B153" s="72"/>
      <c r="C153" s="72"/>
      <c r="D153" s="109"/>
      <c r="E153" s="72"/>
    </row>
    <row r="154" spans="1:5">
      <c r="A154" s="72"/>
      <c r="B154" s="72"/>
      <c r="C154" s="72"/>
      <c r="D154" s="109"/>
      <c r="E154" s="72"/>
    </row>
    <row r="155" spans="1:5">
      <c r="A155" s="72"/>
      <c r="B155" s="72"/>
      <c r="C155" s="72"/>
      <c r="D155" s="109"/>
      <c r="E155" s="72"/>
    </row>
    <row r="156" spans="1:5">
      <c r="A156" s="72"/>
      <c r="B156" s="72"/>
      <c r="C156" s="72"/>
      <c r="D156" s="109"/>
      <c r="E156" s="72"/>
    </row>
    <row r="157" spans="1:5">
      <c r="A157" s="72"/>
      <c r="B157" s="72"/>
      <c r="C157" s="72"/>
      <c r="D157" s="109"/>
      <c r="E157" s="72"/>
    </row>
    <row r="158" spans="1:5">
      <c r="A158" s="72"/>
      <c r="B158" s="72"/>
      <c r="C158" s="72"/>
      <c r="D158" s="109"/>
      <c r="E158" s="72"/>
    </row>
    <row r="159" spans="1:5">
      <c r="A159" s="72"/>
      <c r="B159" s="72"/>
      <c r="C159" s="72"/>
      <c r="D159" s="109"/>
      <c r="E159" s="72"/>
    </row>
    <row r="160" spans="1:5">
      <c r="A160" s="72"/>
      <c r="B160" s="72"/>
      <c r="C160" s="72"/>
      <c r="D160" s="109"/>
      <c r="E160" s="72"/>
    </row>
    <row r="161" spans="1:5">
      <c r="A161" s="72"/>
      <c r="B161" s="72"/>
      <c r="C161" s="72"/>
      <c r="D161" s="109"/>
      <c r="E161" s="72"/>
    </row>
    <row r="162" spans="1:5">
      <c r="A162" s="72"/>
      <c r="B162" s="72"/>
      <c r="C162" s="72"/>
      <c r="D162" s="109"/>
      <c r="E162" s="72"/>
    </row>
    <row r="163" spans="1:5">
      <c r="A163" s="72"/>
      <c r="B163" s="72"/>
      <c r="C163" s="72"/>
      <c r="D163" s="109"/>
      <c r="E163" s="72"/>
    </row>
    <row r="164" spans="1:5">
      <c r="A164" s="72"/>
      <c r="B164" s="72"/>
      <c r="C164" s="72"/>
      <c r="D164" s="109"/>
      <c r="E164" s="72"/>
    </row>
    <row r="165" spans="1:5">
      <c r="A165" s="72"/>
      <c r="B165" s="72"/>
      <c r="C165" s="72"/>
      <c r="D165" s="109"/>
      <c r="E165" s="72"/>
    </row>
    <row r="166" spans="1:5">
      <c r="A166" s="72"/>
      <c r="B166" s="72"/>
      <c r="C166" s="72"/>
      <c r="D166" s="109"/>
      <c r="E166" s="72"/>
    </row>
    <row r="167" spans="1:5">
      <c r="A167" s="72"/>
      <c r="B167" s="72"/>
      <c r="C167" s="72"/>
      <c r="D167" s="109"/>
      <c r="E167" s="72"/>
    </row>
    <row r="168" spans="1:5">
      <c r="A168" s="72"/>
      <c r="B168" s="72"/>
      <c r="C168" s="72"/>
      <c r="D168" s="109"/>
      <c r="E168" s="72"/>
    </row>
    <row r="169" spans="1:5">
      <c r="A169" s="72"/>
      <c r="B169" s="72"/>
      <c r="C169" s="72"/>
      <c r="D169" s="109"/>
      <c r="E169" s="72"/>
    </row>
    <row r="170" spans="1:5">
      <c r="A170" s="72"/>
      <c r="B170" s="72"/>
      <c r="C170" s="72"/>
      <c r="D170" s="109"/>
      <c r="E170" s="72"/>
    </row>
    <row r="171" spans="1:5">
      <c r="A171" s="72"/>
      <c r="B171" s="72"/>
      <c r="C171" s="72"/>
      <c r="D171" s="109"/>
      <c r="E171" s="72"/>
    </row>
    <row r="172" spans="1:5">
      <c r="A172" s="72"/>
      <c r="B172" s="72"/>
      <c r="C172" s="72"/>
      <c r="D172" s="109"/>
      <c r="E172" s="72"/>
    </row>
    <row r="173" spans="1:5">
      <c r="A173" s="72"/>
      <c r="B173" s="72"/>
      <c r="C173" s="72"/>
      <c r="D173" s="109"/>
      <c r="E173" s="72"/>
    </row>
    <row r="174" spans="1:5">
      <c r="A174" s="72"/>
      <c r="B174" s="72"/>
      <c r="C174" s="72"/>
      <c r="D174" s="109"/>
      <c r="E174" s="72"/>
    </row>
    <row r="175" spans="1:5">
      <c r="A175" s="72"/>
      <c r="B175" s="72"/>
      <c r="C175" s="72"/>
      <c r="D175" s="109"/>
      <c r="E175" s="72"/>
    </row>
    <row r="176" spans="1:5">
      <c r="A176" s="72"/>
      <c r="B176" s="72"/>
      <c r="C176" s="72"/>
      <c r="D176" s="109"/>
      <c r="E176" s="72"/>
    </row>
    <row r="177" spans="1:5">
      <c r="A177" s="72"/>
      <c r="B177" s="72"/>
      <c r="C177" s="72"/>
      <c r="D177" s="109"/>
      <c r="E177" s="72"/>
    </row>
    <row r="178" spans="1:5">
      <c r="A178" s="72"/>
      <c r="B178" s="72"/>
      <c r="C178" s="72"/>
      <c r="D178" s="109"/>
      <c r="E178" s="72"/>
    </row>
    <row r="179" spans="1:5">
      <c r="A179" s="72"/>
      <c r="B179" s="72"/>
      <c r="C179" s="72"/>
      <c r="D179" s="109"/>
      <c r="E179" s="72"/>
    </row>
    <row r="180" spans="1:5">
      <c r="A180" s="72"/>
      <c r="B180" s="72"/>
      <c r="C180" s="72"/>
      <c r="D180" s="109"/>
      <c r="E180" s="72"/>
    </row>
    <row r="181" spans="1:5">
      <c r="A181" s="72"/>
      <c r="B181" s="72"/>
      <c r="C181" s="72"/>
      <c r="D181" s="109"/>
      <c r="E181" s="72"/>
    </row>
    <row r="182" spans="1:5">
      <c r="A182" s="72"/>
      <c r="B182" s="72"/>
      <c r="C182" s="72"/>
      <c r="D182" s="109"/>
      <c r="E182" s="72"/>
    </row>
    <row r="183" spans="1:5">
      <c r="A183" s="72"/>
      <c r="B183" s="72"/>
      <c r="C183" s="72"/>
      <c r="D183" s="109"/>
      <c r="E183" s="72"/>
    </row>
    <row r="184" spans="1:5">
      <c r="A184" s="72"/>
      <c r="B184" s="72"/>
      <c r="C184" s="72"/>
      <c r="D184" s="109"/>
      <c r="E184" s="72"/>
    </row>
    <row r="185" spans="1:5">
      <c r="A185" s="72"/>
      <c r="B185" s="72"/>
      <c r="C185" s="72"/>
      <c r="D185" s="109"/>
      <c r="E185" s="72"/>
    </row>
    <row r="186" spans="1:5">
      <c r="A186" s="72"/>
      <c r="B186" s="72"/>
      <c r="C186" s="72"/>
      <c r="D186" s="109"/>
      <c r="E186" s="72"/>
    </row>
    <row r="187" spans="1:5">
      <c r="A187" s="72"/>
      <c r="B187" s="72"/>
      <c r="C187" s="72"/>
      <c r="D187" s="109"/>
      <c r="E187" s="72"/>
    </row>
    <row r="188" spans="1:5">
      <c r="A188" s="72"/>
      <c r="B188" s="72"/>
      <c r="C188" s="72"/>
      <c r="D188" s="109"/>
      <c r="E188" s="72"/>
    </row>
    <row r="189" spans="1:5">
      <c r="A189" s="72"/>
      <c r="B189" s="72"/>
      <c r="C189" s="72"/>
      <c r="D189" s="109"/>
      <c r="E189" s="72"/>
    </row>
    <row r="190" spans="1:5">
      <c r="A190" s="72"/>
      <c r="B190" s="72"/>
      <c r="C190" s="72"/>
      <c r="D190" s="109"/>
      <c r="E190" s="72"/>
    </row>
    <row r="191" spans="1:5">
      <c r="A191" s="72"/>
      <c r="B191" s="72"/>
      <c r="C191" s="72"/>
      <c r="D191" s="109"/>
      <c r="E191" s="72"/>
    </row>
    <row r="192" spans="1:5">
      <c r="A192" s="72"/>
      <c r="B192" s="72"/>
      <c r="C192" s="72"/>
      <c r="D192" s="109"/>
      <c r="E192" s="72"/>
    </row>
    <row r="193" spans="1:5">
      <c r="A193" s="72"/>
      <c r="B193" s="72"/>
      <c r="C193" s="72"/>
      <c r="D193" s="109"/>
      <c r="E193" s="72"/>
    </row>
    <row r="194" spans="1:5">
      <c r="A194" s="72"/>
      <c r="B194" s="72"/>
      <c r="C194" s="72"/>
      <c r="D194" s="109"/>
      <c r="E194" s="72"/>
    </row>
    <row r="195" spans="1:5">
      <c r="A195" s="72"/>
      <c r="B195" s="72"/>
      <c r="C195" s="72"/>
      <c r="D195" s="109"/>
      <c r="E195" s="72"/>
    </row>
    <row r="196" spans="1:5">
      <c r="A196" s="72"/>
      <c r="B196" s="72"/>
      <c r="C196" s="72"/>
      <c r="D196" s="109"/>
      <c r="E196" s="72"/>
    </row>
    <row r="197" spans="1:5">
      <c r="A197" s="72"/>
      <c r="B197" s="72"/>
      <c r="C197" s="72"/>
      <c r="D197" s="109"/>
      <c r="E197" s="72"/>
    </row>
    <row r="198" spans="1:5">
      <c r="A198" s="72"/>
      <c r="B198" s="72"/>
      <c r="C198" s="72"/>
      <c r="D198" s="109"/>
      <c r="E198" s="72"/>
    </row>
    <row r="199" spans="1:5">
      <c r="A199" s="72"/>
      <c r="B199" s="72"/>
      <c r="C199" s="72"/>
      <c r="D199" s="109"/>
      <c r="E199" s="72"/>
    </row>
    <row r="200" spans="1:5">
      <c r="A200" s="72"/>
      <c r="B200" s="72"/>
      <c r="C200" s="72"/>
      <c r="D200" s="109"/>
      <c r="E200" s="72"/>
    </row>
    <row r="201" spans="1:5">
      <c r="A201" s="72"/>
      <c r="B201" s="72"/>
      <c r="C201" s="72"/>
      <c r="D201" s="109"/>
      <c r="E201" s="72"/>
    </row>
    <row r="202" spans="1:5">
      <c r="A202" s="72"/>
      <c r="B202" s="72"/>
      <c r="C202" s="72"/>
      <c r="D202" s="109"/>
      <c r="E202" s="72"/>
    </row>
    <row r="203" spans="1:5">
      <c r="A203" s="72"/>
      <c r="B203" s="72"/>
      <c r="C203" s="72"/>
      <c r="D203" s="109"/>
      <c r="E203" s="72"/>
    </row>
    <row r="204" spans="1:5">
      <c r="A204" s="72"/>
      <c r="B204" s="72"/>
      <c r="C204" s="72"/>
      <c r="D204" s="109"/>
      <c r="E204" s="72"/>
    </row>
    <row r="205" spans="1:5">
      <c r="A205" s="72"/>
      <c r="B205" s="72"/>
      <c r="C205" s="72"/>
      <c r="D205" s="109"/>
      <c r="E205" s="72"/>
    </row>
    <row r="206" spans="1:5">
      <c r="A206" s="72"/>
      <c r="B206" s="72"/>
      <c r="C206" s="72"/>
      <c r="D206" s="109"/>
      <c r="E206" s="72"/>
    </row>
    <row r="207" spans="1:5">
      <c r="A207" s="72"/>
      <c r="B207" s="72"/>
      <c r="C207" s="72"/>
      <c r="D207" s="109"/>
      <c r="E207" s="72"/>
    </row>
    <row r="208" spans="1:5">
      <c r="A208" s="72"/>
      <c r="B208" s="72"/>
      <c r="C208" s="72"/>
      <c r="D208" s="109"/>
      <c r="E208" s="72"/>
    </row>
    <row r="209" spans="1:5">
      <c r="A209" s="72"/>
      <c r="B209" s="72"/>
      <c r="C209" s="72"/>
      <c r="D209" s="109"/>
      <c r="E209" s="72"/>
    </row>
    <row r="210" spans="1:5">
      <c r="A210" s="72"/>
      <c r="B210" s="72"/>
      <c r="C210" s="72"/>
      <c r="D210" s="109"/>
      <c r="E210" s="72"/>
    </row>
    <row r="211" spans="1:5">
      <c r="A211" s="72"/>
      <c r="B211" s="72"/>
      <c r="C211" s="72"/>
      <c r="D211" s="109"/>
      <c r="E211" s="72"/>
    </row>
    <row r="212" spans="1:5">
      <c r="A212" s="72"/>
      <c r="B212" s="72"/>
      <c r="C212" s="72"/>
      <c r="D212" s="109"/>
      <c r="E212" s="72"/>
    </row>
    <row r="213" spans="1:5">
      <c r="A213" s="72"/>
      <c r="B213" s="72"/>
      <c r="C213" s="72"/>
      <c r="D213" s="109"/>
      <c r="E213" s="107"/>
    </row>
    <row r="214" spans="1:5">
      <c r="A214" s="72"/>
      <c r="B214" s="72"/>
      <c r="C214" s="72"/>
      <c r="D214" s="109"/>
      <c r="E214" s="107"/>
    </row>
  </sheetData>
  <sheetProtection algorithmName="SHA-512" hashValue="XnOMiFWhTDUHM4XBXsxeBcISVwWAZETaGCRwvB4G6HkEW1pSTjxI6Z5NEETABcAXOr0fDCVD4rvUx/CWDjkQ0Q==" saltValue="yHg5MV6yOBWci9IZaY3QeA==" spinCount="100000" sheet="1" objects="1" scenarios="1"/>
  <mergeCells count="51">
    <mergeCell ref="A65:B65"/>
    <mergeCell ref="F30:G30"/>
    <mergeCell ref="F31:G31"/>
    <mergeCell ref="F32:G32"/>
    <mergeCell ref="F29:G29"/>
    <mergeCell ref="A36:E36"/>
    <mergeCell ref="F41:K41"/>
    <mergeCell ref="F39:K39"/>
    <mergeCell ref="F40:K40"/>
    <mergeCell ref="A37:E39"/>
    <mergeCell ref="H10:I10"/>
    <mergeCell ref="F14:G14"/>
    <mergeCell ref="F15:G15"/>
    <mergeCell ref="F16:G16"/>
    <mergeCell ref="F17:G17"/>
    <mergeCell ref="F28:G28"/>
    <mergeCell ref="F10:G10"/>
    <mergeCell ref="A31:B31"/>
    <mergeCell ref="A21:B21"/>
    <mergeCell ref="A22:B22"/>
    <mergeCell ref="A23:B23"/>
    <mergeCell ref="A25:B25"/>
    <mergeCell ref="A26:B26"/>
    <mergeCell ref="A27:B27"/>
    <mergeCell ref="F18:G18"/>
    <mergeCell ref="F19:G19"/>
    <mergeCell ref="F21:G21"/>
    <mergeCell ref="F22:G22"/>
    <mergeCell ref="F23:G23"/>
    <mergeCell ref="A7:E7"/>
    <mergeCell ref="J10:K10"/>
    <mergeCell ref="F35:K35"/>
    <mergeCell ref="F36:K36"/>
    <mergeCell ref="F38:K38"/>
    <mergeCell ref="A16:B16"/>
    <mergeCell ref="A17:B17"/>
    <mergeCell ref="A19:B19"/>
    <mergeCell ref="A20:B20"/>
    <mergeCell ref="A12:B12"/>
    <mergeCell ref="A13:B13"/>
    <mergeCell ref="A14:B14"/>
    <mergeCell ref="A15:B15"/>
    <mergeCell ref="A28:B28"/>
    <mergeCell ref="A29:B29"/>
    <mergeCell ref="A30:B30"/>
    <mergeCell ref="A80:J80"/>
    <mergeCell ref="A92:J92"/>
    <mergeCell ref="A93:J93"/>
    <mergeCell ref="A94:J94"/>
    <mergeCell ref="F75:H75"/>
    <mergeCell ref="A78:J78"/>
  </mergeCells>
  <phoneticPr fontId="10"/>
  <pageMargins left="0.70866141732283472" right="0.31496062992125984" top="0.74803149606299213" bottom="0.15748031496062992" header="0.31496062992125984" footer="0.31496062992125984"/>
  <pageSetup paperSize="9" orientation="landscape" r:id="rId1"/>
  <rowBreaks count="3" manualBreakCount="3">
    <brk id="33" max="10" man="1"/>
    <brk id="41" max="16383" man="1"/>
    <brk id="67"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A2F0-A82C-4BA2-ABEC-16D6822CF50A}">
  <sheetPr>
    <tabColor theme="8" tint="0.79998168889431442"/>
  </sheetPr>
  <dimension ref="A1:I52"/>
  <sheetViews>
    <sheetView showGridLines="0" zoomScaleNormal="100" zoomScaleSheetLayoutView="115" workbookViewId="0"/>
  </sheetViews>
  <sheetFormatPr defaultColWidth="8.625" defaultRowHeight="15.75"/>
  <cols>
    <col min="1" max="1" width="20.625" style="180" customWidth="1"/>
    <col min="2" max="2" width="15" style="180" customWidth="1"/>
    <col min="3" max="3" width="5.75" style="180" customWidth="1"/>
    <col min="4" max="7" width="19.625" style="180" customWidth="1"/>
    <col min="8" max="8" width="8.125" style="180" customWidth="1"/>
    <col min="9" max="9" width="7.75" style="180" customWidth="1"/>
    <col min="10" max="10" width="8.625" style="180"/>
    <col min="11" max="11" width="22.125" style="180" bestFit="1" customWidth="1"/>
    <col min="12" max="13" width="8.625" style="180"/>
    <col min="14" max="14" width="20.625" style="180" bestFit="1" customWidth="1"/>
    <col min="15" max="15" width="6" style="180" customWidth="1"/>
    <col min="16" max="17" width="8.625" style="180"/>
    <col min="18" max="18" width="8.75" style="180" customWidth="1"/>
    <col min="19" max="19" width="28.125" style="180" bestFit="1" customWidth="1"/>
    <col min="20" max="16384" width="8.625" style="180"/>
  </cols>
  <sheetData>
    <row r="1" spans="1:8" s="1" customFormat="1" ht="33">
      <c r="A1" s="47" t="s">
        <v>50</v>
      </c>
      <c r="B1" s="31"/>
    </row>
    <row r="2" spans="1:8" s="1" customFormat="1" ht="10.5" customHeight="1">
      <c r="A2" s="48"/>
      <c r="B2" s="31"/>
    </row>
    <row r="3" spans="1:8" s="1" customFormat="1">
      <c r="A3" s="48" t="s">
        <v>24</v>
      </c>
      <c r="B3" s="31"/>
    </row>
    <row r="4" spans="1:8" s="1" customFormat="1" ht="16.5" thickBot="1">
      <c r="A4" s="63" t="s">
        <v>34</v>
      </c>
      <c r="B4" s="64"/>
      <c r="C4" s="65"/>
      <c r="D4" s="65"/>
      <c r="E4" s="65"/>
      <c r="F4" s="65"/>
      <c r="G4" s="186"/>
    </row>
    <row r="5" spans="1:8" s="1" customFormat="1" ht="10.5" customHeight="1" thickTop="1">
      <c r="A5" s="48"/>
      <c r="B5" s="31"/>
    </row>
    <row r="6" spans="1:8" ht="19.5">
      <c r="A6" s="95" t="s">
        <v>49</v>
      </c>
      <c r="B6" s="45"/>
      <c r="C6" s="45"/>
      <c r="D6" s="45"/>
      <c r="E6" s="46"/>
      <c r="F6" s="46"/>
      <c r="G6" s="337" t="s">
        <v>84</v>
      </c>
      <c r="H6" s="159"/>
    </row>
    <row r="7" spans="1:8" s="181" customFormat="1" ht="29.25" customHeight="1">
      <c r="A7" s="475" t="s">
        <v>449</v>
      </c>
      <c r="B7" s="476"/>
      <c r="C7" s="473" t="s">
        <v>27</v>
      </c>
      <c r="D7" s="179" t="s">
        <v>14</v>
      </c>
      <c r="E7" s="179" t="s">
        <v>15</v>
      </c>
      <c r="F7" s="179" t="s">
        <v>16</v>
      </c>
      <c r="G7" s="179" t="s">
        <v>17</v>
      </c>
    </row>
    <row r="8" spans="1:8" s="181" customFormat="1" ht="80.45" customHeight="1">
      <c r="A8" s="477"/>
      <c r="B8" s="478"/>
      <c r="C8" s="474"/>
      <c r="D8" s="96" t="s">
        <v>373</v>
      </c>
      <c r="E8" s="96" t="s">
        <v>456</v>
      </c>
      <c r="F8" s="96" t="s">
        <v>83</v>
      </c>
      <c r="G8" s="96" t="s">
        <v>450</v>
      </c>
    </row>
    <row r="9" spans="1:8" s="181" customFormat="1" ht="26.45" customHeight="1">
      <c r="A9" s="483" t="s">
        <v>88</v>
      </c>
      <c r="B9" s="187" t="s">
        <v>135</v>
      </c>
      <c r="C9" s="485" t="s">
        <v>18</v>
      </c>
      <c r="D9" s="188">
        <v>67.0578</v>
      </c>
      <c r="E9" s="189">
        <v>8.61</v>
      </c>
      <c r="F9" s="190">
        <v>0</v>
      </c>
      <c r="G9" s="188">
        <f>D9-E9</f>
        <v>58.447800000000001</v>
      </c>
    </row>
    <row r="10" spans="1:8" s="181" customFormat="1" ht="26.45" customHeight="1">
      <c r="A10" s="484"/>
      <c r="B10" s="187" t="s">
        <v>293</v>
      </c>
      <c r="C10" s="485"/>
      <c r="D10" s="188">
        <v>583</v>
      </c>
      <c r="E10" s="189">
        <v>142</v>
      </c>
      <c r="F10" s="189">
        <v>8</v>
      </c>
      <c r="G10" s="188">
        <f>D10-E10</f>
        <v>441</v>
      </c>
    </row>
    <row r="11" spans="1:8" s="181" customFormat="1" ht="26.45" customHeight="1">
      <c r="A11" s="484"/>
      <c r="B11" s="187" t="s">
        <v>294</v>
      </c>
      <c r="C11" s="485"/>
      <c r="D11" s="191">
        <v>604</v>
      </c>
      <c r="E11" s="191">
        <v>111</v>
      </c>
      <c r="F11" s="191">
        <v>2</v>
      </c>
      <c r="G11" s="188">
        <f>D11-E11</f>
        <v>493</v>
      </c>
    </row>
    <row r="12" spans="1:8" s="181" customFormat="1" ht="25.5" customHeight="1">
      <c r="A12" s="486" t="s">
        <v>248</v>
      </c>
      <c r="B12" s="487"/>
      <c r="C12" s="487"/>
      <c r="D12" s="487"/>
      <c r="E12" s="487"/>
      <c r="F12" s="487"/>
      <c r="G12" s="487"/>
      <c r="H12" s="182"/>
    </row>
    <row r="13" spans="1:8" s="181" customFormat="1" ht="27.6" customHeight="1">
      <c r="A13" s="481" t="s">
        <v>153</v>
      </c>
      <c r="B13" s="481"/>
      <c r="C13" s="481"/>
      <c r="D13" s="481"/>
      <c r="E13" s="481"/>
      <c r="F13" s="481"/>
      <c r="G13" s="481"/>
      <c r="H13" s="182"/>
    </row>
    <row r="14" spans="1:8" s="181" customFormat="1" ht="23.25" customHeight="1">
      <c r="A14" s="480" t="s">
        <v>154</v>
      </c>
      <c r="B14" s="480"/>
      <c r="C14" s="480"/>
      <c r="D14" s="480"/>
      <c r="E14" s="480"/>
      <c r="F14" s="480"/>
      <c r="G14" s="480"/>
      <c r="H14" s="182"/>
    </row>
    <row r="15" spans="1:8" s="181" customFormat="1" ht="24.6" customHeight="1">
      <c r="A15" s="481" t="s">
        <v>316</v>
      </c>
      <c r="B15" s="482"/>
      <c r="C15" s="482"/>
      <c r="D15" s="482"/>
      <c r="E15" s="482"/>
      <c r="F15" s="482"/>
      <c r="G15" s="482"/>
      <c r="H15" s="182"/>
    </row>
    <row r="16" spans="1:8" ht="10.5" customHeight="1">
      <c r="A16" s="183"/>
      <c r="B16" s="183"/>
      <c r="C16" s="183"/>
      <c r="D16" s="183"/>
    </row>
    <row r="17" spans="1:7">
      <c r="A17" s="184" t="s">
        <v>85</v>
      </c>
      <c r="B17" s="185"/>
      <c r="C17" s="185"/>
      <c r="D17" s="185"/>
      <c r="E17" s="185"/>
    </row>
    <row r="18" spans="1:7" ht="12" customHeight="1"/>
    <row r="19" spans="1:7">
      <c r="A19" s="204" t="s">
        <v>87</v>
      </c>
    </row>
    <row r="20" spans="1:7" ht="29.25" customHeight="1">
      <c r="A20" s="479" t="s">
        <v>86</v>
      </c>
      <c r="B20" s="479"/>
      <c r="C20" s="479"/>
      <c r="D20" s="479"/>
      <c r="E20" s="479"/>
      <c r="F20" s="479"/>
      <c r="G20" s="479"/>
    </row>
    <row r="46" spans="9:9">
      <c r="I46" s="196"/>
    </row>
    <row r="52" spans="1:1">
      <c r="A52" s="200"/>
    </row>
  </sheetData>
  <sheetProtection algorithmName="SHA-512" hashValue="n+xzZQvdszbojsmu6gcvYDx7UM1fLDkYoSFvQqZXxkDkwTybgyxK76+6eTCadkzIWt2a1U97xPA6Q78MkMVrBg==" saltValue="zSRoRXnciXnfN03qcD89Dw==" spinCount="100000" sheet="1" objects="1" scenarios="1"/>
  <mergeCells count="9">
    <mergeCell ref="C7:C8"/>
    <mergeCell ref="A7:B8"/>
    <mergeCell ref="A20:G20"/>
    <mergeCell ref="A14:G14"/>
    <mergeCell ref="A15:G15"/>
    <mergeCell ref="A9:A11"/>
    <mergeCell ref="C9:C11"/>
    <mergeCell ref="A12:G12"/>
    <mergeCell ref="A13:G13"/>
  </mergeCells>
  <phoneticPr fontId="10"/>
  <pageMargins left="0.70866141732283472" right="0.70866141732283472" top="0.74803149606299213" bottom="0.35433070866141736"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1E15C271F6254DB71ADB1177AF7EDC" ma:contentTypeVersion="18" ma:contentTypeDescription="新しいドキュメントを作成します。" ma:contentTypeScope="" ma:versionID="20a78a9529b177c8f102387c401e3ee4">
  <xsd:schema xmlns:xsd="http://www.w3.org/2001/XMLSchema" xmlns:xs="http://www.w3.org/2001/XMLSchema" xmlns:p="http://schemas.microsoft.com/office/2006/metadata/properties" xmlns:ns2="958464b5-4046-402b-9f28-4af78fcd10e3" xmlns:ns3="3d326e0b-05ba-4167-a939-682a95ee28d5" targetNamespace="http://schemas.microsoft.com/office/2006/metadata/properties" ma:root="true" ma:fieldsID="48025510876a4941ff2cac8d5625067a" ns2:_="" ns3:_="">
    <xsd:import namespace="958464b5-4046-402b-9f28-4af78fcd10e3"/>
    <xsd:import namespace="3d326e0b-05ba-4167-a939-682a95ee28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464b5-4046-402b-9f28-4af78fcd1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7d3167ed-b43c-4598-a1de-46de2b3a9a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326e0b-05ba-4167-a939-682a95ee28d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b672d3-7c6c-4a60-94ce-cb31a0e430e8}" ma:internalName="TaxCatchAll" ma:showField="CatchAllData" ma:web="3d326e0b-05ba-4167-a939-682a95ee28d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326e0b-05ba-4167-a939-682a95ee28d5" xsi:nil="true"/>
    <lcf76f155ced4ddcb4097134ff3c332f xmlns="958464b5-4046-402b-9f28-4af78fcd10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8FFACA-BEC1-408A-9B69-226F9B54FC56}"/>
</file>

<file path=customXml/itemProps2.xml><?xml version="1.0" encoding="utf-8"?>
<ds:datastoreItem xmlns:ds="http://schemas.openxmlformats.org/officeDocument/2006/customXml" ds:itemID="{DB7F4F94-A5A5-4C88-8F61-B7E1D648626C}"/>
</file>

<file path=customXml/itemProps3.xml><?xml version="1.0" encoding="utf-8"?>
<ds:datastoreItem xmlns:ds="http://schemas.openxmlformats.org/officeDocument/2006/customXml" ds:itemID="{C3EF2DE5-067C-4733-B44E-AEE7193975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目次_Contents</vt:lpstr>
      <vt:lpstr>E-1</vt:lpstr>
      <vt:lpstr>E-2</vt:lpstr>
      <vt:lpstr>E-3</vt:lpstr>
      <vt:lpstr>E-4</vt:lpstr>
      <vt:lpstr>E-5</vt:lpstr>
      <vt:lpstr>E-6</vt:lpstr>
      <vt:lpstr>'E-1'!Print_Area</vt:lpstr>
      <vt:lpstr>'E-2'!Print_Area</vt:lpstr>
      <vt:lpstr>'E-3'!Print_Area</vt:lpstr>
      <vt:lpstr>'E-4'!Print_Area</vt:lpstr>
      <vt:lpstr>'E-5'!Print_Area</vt:lpstr>
      <vt:lpstr>'E-6'!Print_Area</vt:lpstr>
      <vt:lpstr>目次_Contents!Print_Area</vt:lpstr>
      <vt:lpstr>'E-3'!Print_Titles</vt:lpstr>
      <vt:lpstr>'E-4'!Print_Titles</vt:lpstr>
      <vt:lpstr>'E-5'!Print_Titles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2026-08-28T02:30:24Z</dcterms:created>
  <dcterms:modified xsi:type="dcterms:W3CDTF">2026-08-28T03:37:10Z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0x010100A21E15C271F6254DB71ADB1177AF7EDC</vt:lpwstr>
  </property>
</Properties>
</file>