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xr:revisionPtr revIDLastSave="0" documentId="13_ncr:1_{1C5EEB80-251C-4B2E-96B4-8137972DE696}" xr6:coauthVersionLast="47" xr6:coauthVersionMax="47" xr10:uidLastSave="{00000000-0000-0000-0000-000000000000}"/>
  <bookViews>
    <workbookView xWindow="-120" yWindow="-120" windowWidth="20730" windowHeight="11040" tabRatio="753" xr2:uid="{4827ACEF-3CCB-43C1-950F-733DFEA657B5}"/>
  </bookViews>
  <sheets>
    <sheet name="目次_Contents" sheetId="73" r:id="rId1"/>
    <sheet name="S-1" sheetId="54" r:id="rId2"/>
    <sheet name="S-2" sheetId="66" r:id="rId3"/>
    <sheet name="S-3" sheetId="56" r:id="rId4"/>
    <sheet name="S-4" sheetId="58" r:id="rId5"/>
    <sheet name="S-5" sheetId="60" r:id="rId6"/>
    <sheet name="S-6" sheetId="62" r:id="rId7"/>
    <sheet name="S-7" sheetId="64" r:id="rId8"/>
    <sheet name="S-8" sheetId="15" r:id="rId9"/>
    <sheet name="S-9" sheetId="18" r:id="rId10"/>
    <sheet name="S-10" sheetId="16" r:id="rId11"/>
    <sheet name="S-11" sheetId="67" r:id="rId12"/>
    <sheet name="S-12" sheetId="43" r:id="rId13"/>
    <sheet name="S-13" sheetId="68" r:id="rId14"/>
    <sheet name="S-14" sheetId="33" r:id="rId15"/>
    <sheet name="S-15" sheetId="23" r:id="rId16"/>
    <sheet name="S-16" sheetId="69" r:id="rId17"/>
    <sheet name="S-17" sheetId="65" r:id="rId18"/>
    <sheet name="S-18" sheetId="22" r:id="rId19"/>
    <sheet name="S-19" sheetId="70" r:id="rId20"/>
    <sheet name="S-20" sheetId="72" r:id="rId21"/>
    <sheet name="S-21" sheetId="71" r:id="rId22"/>
    <sheet name="S-22" sheetId="52" r:id="rId23"/>
  </sheets>
  <definedNames>
    <definedName name="_xlnm.Print_Area" localSheetId="1">'S-1'!$A$1:$K$12</definedName>
    <definedName name="_xlnm.Print_Area" localSheetId="17">'S-17'!$A$1:$I$55</definedName>
    <definedName name="_xlnm.Print_Area" localSheetId="2">'S-2'!$A$1:$L$61</definedName>
    <definedName name="_xlnm.Print_Area" localSheetId="22">'S-22'!$A$1:$F$45</definedName>
    <definedName name="_xlnm.Print_Area" localSheetId="3">'S-3'!$A$1:$N$157</definedName>
    <definedName name="_xlnm.Print_Area" localSheetId="6">'S-6'!$A$1:$I$31</definedName>
    <definedName name="_xlnm.Print_Area" localSheetId="7">'S-7'!$A$1:$J$23</definedName>
    <definedName name="_xlnm.Print_Area" localSheetId="8">'S-8'!$A$1:$K$67</definedName>
    <definedName name="_xlnm.Print_Area" localSheetId="9">'S-9'!$A$1:$L$44</definedName>
    <definedName name="_xlnm.Print_Area" localSheetId="0">目次_Contents!$A$1:$K$77</definedName>
    <definedName name="_xlnm.Print_Titles" localSheetId="1">'S-1'!$1:$3</definedName>
    <definedName name="_xlnm.Print_Titles" localSheetId="10">'S-10'!$1:$6</definedName>
    <definedName name="_xlnm.Print_Titles" localSheetId="11">'S-11'!$1:$3</definedName>
    <definedName name="_xlnm.Print_Titles" localSheetId="12">'S-12'!$1:$3</definedName>
    <definedName name="_xlnm.Print_Titles" localSheetId="13">'S-13'!$1:$3</definedName>
    <definedName name="_xlnm.Print_Titles" localSheetId="14">'S-14'!$1:$3</definedName>
    <definedName name="_xlnm.Print_Titles" localSheetId="15">'S-15'!$1:$8</definedName>
    <definedName name="_xlnm.Print_Titles" localSheetId="16">'S-16'!$1:$3</definedName>
    <definedName name="_xlnm.Print_Titles" localSheetId="17">'S-17'!$1:$6</definedName>
    <definedName name="_xlnm.Print_Titles" localSheetId="18">'S-18'!$1:$3</definedName>
    <definedName name="_xlnm.Print_Titles" localSheetId="19">'S-19'!$1:$3</definedName>
    <definedName name="_xlnm.Print_Titles" localSheetId="2">'S-2'!$1:$7</definedName>
    <definedName name="_xlnm.Print_Titles" localSheetId="20">'S-20'!$1:$3</definedName>
    <definedName name="_xlnm.Print_Titles" localSheetId="21">'S-21'!$1:$3</definedName>
    <definedName name="_xlnm.Print_Titles" localSheetId="22">'S-22'!$1:$3</definedName>
    <definedName name="_xlnm.Print_Titles" localSheetId="3">'S-3'!$1:$8</definedName>
    <definedName name="_xlnm.Print_Titles" localSheetId="4">'S-4'!$1:$3</definedName>
    <definedName name="_xlnm.Print_Titles" localSheetId="5">'S-5'!$1:$7</definedName>
    <definedName name="_xlnm.Print_Titles" localSheetId="6">'S-6'!$1:$5</definedName>
    <definedName name="_xlnm.Print_Titles" localSheetId="7">'S-7'!$1:$3</definedName>
    <definedName name="_xlnm.Print_Titles" localSheetId="8">'S-8'!$1:$6</definedName>
    <definedName name="_xlnm.Print_Titles" localSheetId="9">'S-9'!$1:$6</definedName>
    <definedName name="_xlnm.Print_Titles" localSheetId="0">目次_Contents!$3:$5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66" l="1"/>
  <c r="L17" i="66"/>
  <c r="H17" i="66"/>
  <c r="H15" i="66"/>
  <c r="H14" i="66"/>
  <c r="I15" i="66"/>
  <c r="L29" i="56" l="1"/>
  <c r="L30" i="56"/>
  <c r="G21" i="67" l="1"/>
  <c r="F21" i="67"/>
  <c r="E21" i="67"/>
  <c r="I15" i="67"/>
  <c r="I12" i="67"/>
  <c r="I9" i="67"/>
  <c r="H9" i="67"/>
  <c r="G9" i="67"/>
  <c r="F9" i="67"/>
  <c r="E9" i="67"/>
  <c r="I14" i="16"/>
  <c r="H14" i="16"/>
  <c r="G14" i="16"/>
  <c r="F14" i="16"/>
  <c r="E14" i="16"/>
  <c r="I11" i="16"/>
  <c r="H11" i="16"/>
  <c r="G11" i="16"/>
  <c r="F11" i="16"/>
  <c r="E11" i="16"/>
  <c r="K15" i="18"/>
  <c r="J15" i="18"/>
  <c r="I15" i="18"/>
  <c r="H15" i="18"/>
  <c r="G15" i="18"/>
  <c r="K41" i="15"/>
  <c r="J41" i="15"/>
  <c r="I41" i="15"/>
  <c r="H41" i="15"/>
  <c r="G41" i="15"/>
  <c r="K38" i="15"/>
  <c r="J38" i="15"/>
  <c r="I38" i="15"/>
  <c r="H38" i="15"/>
  <c r="G38" i="15"/>
  <c r="K35" i="15"/>
  <c r="J35" i="15"/>
  <c r="I35" i="15"/>
  <c r="H35" i="15"/>
  <c r="G35" i="15"/>
  <c r="K31" i="15"/>
  <c r="J31" i="15"/>
  <c r="G31" i="15"/>
  <c r="K28" i="15"/>
  <c r="J28" i="15"/>
  <c r="I28" i="15"/>
  <c r="G28" i="15"/>
  <c r="K25" i="15"/>
  <c r="J25" i="15"/>
  <c r="I25" i="15"/>
  <c r="H25" i="15"/>
  <c r="G25" i="15"/>
  <c r="K22" i="15"/>
  <c r="J22" i="15"/>
  <c r="I22" i="15"/>
  <c r="H22" i="15"/>
  <c r="G22" i="15"/>
  <c r="K18" i="15"/>
  <c r="J18" i="15"/>
  <c r="I18" i="15"/>
  <c r="G18" i="15"/>
  <c r="K15" i="15"/>
  <c r="J15" i="15"/>
  <c r="I15" i="15"/>
  <c r="H15" i="15"/>
  <c r="G15" i="15"/>
  <c r="K12" i="15"/>
  <c r="J12" i="15"/>
  <c r="I12" i="15"/>
  <c r="G12" i="15"/>
  <c r="K9" i="15"/>
  <c r="J9" i="15"/>
  <c r="I9" i="15"/>
  <c r="H9" i="15"/>
  <c r="G9" i="15"/>
  <c r="I98" i="60"/>
  <c r="M96" i="60"/>
  <c r="L96" i="60"/>
  <c r="K96" i="60"/>
  <c r="I96" i="60"/>
  <c r="M70" i="60"/>
  <c r="L70" i="60"/>
  <c r="J70" i="60"/>
  <c r="J10" i="60" s="1"/>
  <c r="I70" i="60"/>
  <c r="M68" i="60"/>
  <c r="L68" i="60"/>
  <c r="J68" i="60"/>
  <c r="I68" i="60"/>
  <c r="M42" i="60"/>
  <c r="L42" i="60"/>
  <c r="K42" i="60"/>
  <c r="J42" i="60"/>
  <c r="I42" i="60"/>
  <c r="M40" i="60"/>
  <c r="L40" i="60"/>
  <c r="K40" i="60"/>
  <c r="J40" i="60"/>
  <c r="I40" i="60"/>
  <c r="M14" i="60"/>
  <c r="M10" i="60" s="1"/>
  <c r="L14" i="60"/>
  <c r="L10" i="60" s="1"/>
  <c r="K14" i="60"/>
  <c r="J14" i="60"/>
  <c r="I14" i="60"/>
  <c r="I10" i="60" s="1"/>
  <c r="M12" i="60"/>
  <c r="M8" i="60" s="1"/>
  <c r="L12" i="60"/>
  <c r="L8" i="60" s="1"/>
  <c r="K12" i="60"/>
  <c r="K8" i="60" s="1"/>
  <c r="J12" i="60"/>
  <c r="J8" i="60" s="1"/>
  <c r="I12" i="60"/>
  <c r="I8" i="60" s="1"/>
  <c r="L148" i="56"/>
  <c r="K148" i="56"/>
  <c r="J148" i="56"/>
  <c r="I148" i="56"/>
  <c r="L49" i="66"/>
  <c r="K49" i="66"/>
  <c r="J49" i="66"/>
  <c r="I49" i="66"/>
  <c r="H49" i="66"/>
  <c r="L52" i="66"/>
  <c r="K52" i="66"/>
  <c r="J52" i="66"/>
  <c r="I52" i="66"/>
  <c r="H52" i="66"/>
  <c r="K55" i="66"/>
  <c r="J55" i="66"/>
  <c r="I55" i="66"/>
  <c r="H55" i="66"/>
  <c r="L43" i="66"/>
  <c r="K43" i="66"/>
  <c r="J43" i="66"/>
  <c r="I43" i="66"/>
  <c r="H43" i="66"/>
  <c r="L46" i="66"/>
  <c r="K46" i="66"/>
  <c r="J46" i="66"/>
  <c r="I46" i="66"/>
  <c r="H46" i="66"/>
  <c r="L40" i="66"/>
  <c r="K40" i="66"/>
  <c r="J40" i="66"/>
  <c r="I40" i="66"/>
  <c r="H40" i="66"/>
  <c r="L37" i="66"/>
  <c r="K37" i="66"/>
  <c r="J37" i="66"/>
  <c r="I37" i="66"/>
  <c r="H37" i="66"/>
  <c r="L34" i="66"/>
  <c r="K34" i="66"/>
  <c r="J34" i="66"/>
  <c r="I34" i="66"/>
  <c r="L28" i="66"/>
  <c r="K28" i="66"/>
  <c r="J28" i="66"/>
  <c r="I28" i="66"/>
  <c r="H28" i="66"/>
  <c r="H31" i="66"/>
  <c r="L25" i="66"/>
  <c r="K25" i="66"/>
  <c r="J25" i="66"/>
  <c r="I25" i="66"/>
  <c r="H25" i="66"/>
  <c r="L22" i="66"/>
  <c r="K22" i="66"/>
  <c r="J22" i="66"/>
  <c r="I22" i="66"/>
  <c r="H22" i="66"/>
  <c r="L19" i="66"/>
  <c r="K19" i="66"/>
  <c r="J19" i="66"/>
  <c r="I19" i="66"/>
  <c r="H19" i="66"/>
  <c r="M148" i="56"/>
  <c r="K8" i="58"/>
  <c r="H8" i="58"/>
  <c r="G8" i="58"/>
  <c r="M98" i="60"/>
  <c r="L98" i="60"/>
  <c r="K98" i="60"/>
  <c r="K10" i="60" s="1"/>
  <c r="K44" i="15"/>
  <c r="J44" i="15"/>
  <c r="I44" i="15"/>
  <c r="G44" i="15"/>
  <c r="I21" i="67"/>
  <c r="H21" i="67"/>
  <c r="I8" i="33"/>
  <c r="H8" i="33"/>
  <c r="G8" i="33"/>
  <c r="F8" i="33"/>
  <c r="E8" i="33"/>
  <c r="F33" i="52"/>
  <c r="F7" i="52"/>
  <c r="M113" i="56" l="1"/>
  <c r="M111" i="56"/>
  <c r="M132" i="56"/>
  <c r="M118" i="56"/>
  <c r="M130" i="56"/>
  <c r="M116" i="56"/>
  <c r="M115" i="56"/>
  <c r="M73" i="56"/>
  <c r="M77" i="56"/>
  <c r="M72" i="56"/>
  <c r="M34" i="56"/>
  <c r="M32" i="56"/>
  <c r="M30" i="56"/>
  <c r="M29" i="56"/>
  <c r="M24" i="56"/>
  <c r="M19" i="56"/>
  <c r="L9" i="66"/>
  <c r="L35" i="56"/>
  <c r="M35" i="56"/>
  <c r="M14" i="56"/>
  <c r="M9" i="56"/>
  <c r="I17" i="66"/>
  <c r="J17" i="66"/>
  <c r="L14" i="66"/>
  <c r="L18" i="66" s="1"/>
  <c r="K17" i="66"/>
  <c r="J15" i="66"/>
  <c r="K15" i="66"/>
  <c r="L9" i="56"/>
  <c r="M129" i="56"/>
  <c r="I9" i="56"/>
  <c r="J12" i="56"/>
  <c r="K12" i="56"/>
  <c r="L12" i="56"/>
  <c r="M12" i="56"/>
  <c r="I12" i="56"/>
  <c r="J10" i="56"/>
  <c r="K10" i="56"/>
  <c r="L10" i="56"/>
  <c r="M10" i="56"/>
  <c r="I10" i="56"/>
  <c r="L11" i="66" l="1"/>
  <c r="L13" i="66"/>
  <c r="L16" i="66"/>
  <c r="K34" i="15"/>
  <c r="I24" i="67"/>
  <c r="J14" i="66"/>
  <c r="J16" i="66" s="1"/>
  <c r="I14" i="66"/>
  <c r="I16" i="66" s="1"/>
  <c r="H18" i="66"/>
  <c r="K9" i="66"/>
  <c r="J9" i="66"/>
  <c r="I9" i="66"/>
  <c r="H9" i="66"/>
  <c r="M11" i="56"/>
  <c r="M16" i="56"/>
  <c r="M21" i="56"/>
  <c r="M28" i="56"/>
  <c r="M40" i="56"/>
  <c r="M42" i="56"/>
  <c r="M44" i="56"/>
  <c r="M47" i="56"/>
  <c r="M50" i="56"/>
  <c r="M54" i="56"/>
  <c r="M53" i="56" s="1"/>
  <c r="M56" i="56"/>
  <c r="M58" i="56"/>
  <c r="M61" i="56"/>
  <c r="M64" i="56"/>
  <c r="M67" i="56"/>
  <c r="M69" i="56" s="1"/>
  <c r="M78" i="56"/>
  <c r="M80" i="56"/>
  <c r="M82" i="56"/>
  <c r="M85" i="56"/>
  <c r="M88" i="56"/>
  <c r="M92" i="56"/>
  <c r="M94" i="56"/>
  <c r="M96" i="56"/>
  <c r="M99" i="56"/>
  <c r="M102" i="56"/>
  <c r="M105" i="56"/>
  <c r="M107" i="56"/>
  <c r="M109" i="56"/>
  <c r="M120" i="56"/>
  <c r="M123" i="56"/>
  <c r="M126" i="56"/>
  <c r="M134" i="56"/>
  <c r="M137" i="56"/>
  <c r="M140" i="56"/>
  <c r="M143" i="56"/>
  <c r="F20" i="52"/>
  <c r="I18" i="66" l="1"/>
  <c r="H13" i="66"/>
  <c r="H11" i="66"/>
  <c r="I11" i="66"/>
  <c r="I13" i="66"/>
  <c r="K13" i="66"/>
  <c r="K11" i="66"/>
  <c r="J18" i="66"/>
  <c r="J13" i="66"/>
  <c r="J11" i="66"/>
  <c r="H16" i="66"/>
  <c r="L8" i="66"/>
  <c r="I8" i="66"/>
  <c r="H8" i="66"/>
  <c r="J8" i="66"/>
  <c r="M147" i="56"/>
  <c r="M145" i="56"/>
  <c r="M23" i="56"/>
  <c r="M37" i="56"/>
  <c r="M71" i="56"/>
  <c r="M26" i="56"/>
  <c r="K21" i="15"/>
  <c r="K8" i="15"/>
  <c r="M119" i="56"/>
  <c r="M91" i="56"/>
  <c r="M95" i="56" s="1"/>
  <c r="M131" i="56"/>
  <c r="M39" i="56"/>
  <c r="M75" i="56"/>
  <c r="M13" i="56"/>
  <c r="K14" i="66"/>
  <c r="K8" i="66"/>
  <c r="M41" i="56"/>
  <c r="M43" i="56"/>
  <c r="M81" i="56"/>
  <c r="M79" i="56"/>
  <c r="M133" i="56"/>
  <c r="M74" i="56"/>
  <c r="M57" i="56"/>
  <c r="M55" i="56"/>
  <c r="M18" i="56"/>
  <c r="L92" i="56"/>
  <c r="K18" i="66" l="1"/>
  <c r="K16" i="66"/>
  <c r="M93" i="56"/>
  <c r="M76" i="56"/>
  <c r="M117" i="56"/>
  <c r="M110" i="56"/>
  <c r="M112" i="56" s="1"/>
  <c r="M36" i="56"/>
  <c r="M38" i="56"/>
  <c r="M114" i="56" l="1"/>
  <c r="M33" i="56" l="1"/>
  <c r="M31" i="56"/>
  <c r="J8" i="15"/>
  <c r="G8" i="16"/>
  <c r="E8" i="16"/>
  <c r="F8" i="16"/>
  <c r="J21" i="15"/>
  <c r="J34" i="15"/>
  <c r="I34" i="15"/>
  <c r="G8" i="15"/>
  <c r="K21" i="58" l="1"/>
  <c r="J21" i="58"/>
  <c r="I21" i="58"/>
  <c r="H21" i="58"/>
  <c r="G21" i="58"/>
  <c r="K16" i="58"/>
  <c r="J16" i="58"/>
  <c r="I16" i="58"/>
  <c r="H16" i="58"/>
  <c r="G16" i="58"/>
  <c r="G15" i="58"/>
  <c r="H10" i="58"/>
  <c r="I10" i="58"/>
  <c r="J10" i="58"/>
  <c r="K10" i="58"/>
  <c r="G9" i="58"/>
  <c r="G10" i="58"/>
  <c r="H15" i="58"/>
  <c r="I15" i="58"/>
  <c r="J15" i="58"/>
  <c r="K15" i="58"/>
  <c r="I9" i="58"/>
  <c r="J9" i="58"/>
  <c r="K9" i="58"/>
  <c r="H9" i="58"/>
  <c r="L143" i="56" l="1"/>
  <c r="L145" i="56" s="1"/>
  <c r="K143" i="56"/>
  <c r="K147" i="56" s="1"/>
  <c r="J143" i="56"/>
  <c r="J147" i="56" s="1"/>
  <c r="I143" i="56"/>
  <c r="I147" i="56" s="1"/>
  <c r="K113" i="56"/>
  <c r="I130" i="56"/>
  <c r="I116" i="56"/>
  <c r="I111" i="56" s="1"/>
  <c r="I92" i="56"/>
  <c r="I78" i="56"/>
  <c r="I73" i="56" s="1"/>
  <c r="I54" i="56"/>
  <c r="L147" i="56"/>
  <c r="L130" i="56"/>
  <c r="K130" i="56"/>
  <c r="J130" i="56"/>
  <c r="J129" i="56" s="1"/>
  <c r="L118" i="56"/>
  <c r="L113" i="56" s="1"/>
  <c r="K118" i="56"/>
  <c r="J118" i="56"/>
  <c r="J113" i="56" s="1"/>
  <c r="I118" i="56"/>
  <c r="I113" i="56" s="1"/>
  <c r="J116" i="56"/>
  <c r="K116" i="56"/>
  <c r="L116" i="56"/>
  <c r="L132" i="56"/>
  <c r="K132" i="56"/>
  <c r="J132" i="56"/>
  <c r="I132" i="56"/>
  <c r="I129" i="56" s="1"/>
  <c r="I131" i="56" s="1"/>
  <c r="L94" i="56"/>
  <c r="K94" i="56"/>
  <c r="K91" i="56" s="1"/>
  <c r="K95" i="56" s="1"/>
  <c r="J94" i="56"/>
  <c r="J91" i="56" s="1"/>
  <c r="J95" i="56" s="1"/>
  <c r="I94" i="56"/>
  <c r="I91" i="56" s="1"/>
  <c r="I95" i="56" s="1"/>
  <c r="I80" i="56"/>
  <c r="K92" i="56"/>
  <c r="J92" i="56"/>
  <c r="L107" i="56"/>
  <c r="K107" i="56"/>
  <c r="L80" i="56"/>
  <c r="K80" i="56"/>
  <c r="K75" i="56" s="1"/>
  <c r="J80" i="56"/>
  <c r="J75" i="56" s="1"/>
  <c r="L78" i="56"/>
  <c r="L73" i="56" s="1"/>
  <c r="K78" i="56"/>
  <c r="J78" i="56"/>
  <c r="I96" i="56"/>
  <c r="L105" i="56"/>
  <c r="L109" i="56" s="1"/>
  <c r="K105" i="56"/>
  <c r="K109" i="56" s="1"/>
  <c r="J105" i="56"/>
  <c r="J107" i="56" s="1"/>
  <c r="I105" i="56"/>
  <c r="I107" i="56" s="1"/>
  <c r="L140" i="56"/>
  <c r="K140" i="56"/>
  <c r="J140" i="56"/>
  <c r="I140" i="56"/>
  <c r="L137" i="56"/>
  <c r="K137" i="56"/>
  <c r="J137" i="56"/>
  <c r="I137" i="56"/>
  <c r="L134" i="56"/>
  <c r="K134" i="56"/>
  <c r="J134" i="56"/>
  <c r="I134" i="56"/>
  <c r="L126" i="56"/>
  <c r="K126" i="56"/>
  <c r="J126" i="56"/>
  <c r="I126" i="56"/>
  <c r="L123" i="56"/>
  <c r="K123" i="56"/>
  <c r="J123" i="56"/>
  <c r="I123" i="56"/>
  <c r="L120" i="56"/>
  <c r="K120" i="56"/>
  <c r="J120" i="56"/>
  <c r="I120" i="56"/>
  <c r="L102" i="56"/>
  <c r="K102" i="56"/>
  <c r="J102" i="56"/>
  <c r="I102" i="56"/>
  <c r="L99" i="56"/>
  <c r="K99" i="56"/>
  <c r="J99" i="56"/>
  <c r="I99" i="56"/>
  <c r="L96" i="56"/>
  <c r="K96" i="56"/>
  <c r="J96" i="56"/>
  <c r="L88" i="56"/>
  <c r="K88" i="56"/>
  <c r="J88" i="56"/>
  <c r="I88" i="56"/>
  <c r="L85" i="56"/>
  <c r="K85" i="56"/>
  <c r="J85" i="56"/>
  <c r="I85" i="56"/>
  <c r="L82" i="56"/>
  <c r="K82" i="56"/>
  <c r="J82" i="56"/>
  <c r="I82" i="56"/>
  <c r="J67" i="56"/>
  <c r="K67" i="56"/>
  <c r="L67" i="56"/>
  <c r="I67" i="56"/>
  <c r="I69" i="56" s="1"/>
  <c r="L54" i="56"/>
  <c r="L53" i="56" s="1"/>
  <c r="K54" i="56"/>
  <c r="K35" i="56" s="1"/>
  <c r="J54" i="56"/>
  <c r="L56" i="56"/>
  <c r="K56" i="56"/>
  <c r="J56" i="56"/>
  <c r="J53" i="56" s="1"/>
  <c r="I56" i="56"/>
  <c r="L64" i="56"/>
  <c r="K64" i="56"/>
  <c r="J64" i="56"/>
  <c r="I64" i="56"/>
  <c r="L61" i="56"/>
  <c r="K61" i="56"/>
  <c r="J61" i="56"/>
  <c r="I61" i="56"/>
  <c r="L58" i="56"/>
  <c r="K58" i="56"/>
  <c r="J58" i="56"/>
  <c r="I58" i="56"/>
  <c r="L50" i="56"/>
  <c r="K50" i="56"/>
  <c r="J50" i="56"/>
  <c r="I50" i="56"/>
  <c r="L47" i="56"/>
  <c r="K47" i="56"/>
  <c r="J47" i="56"/>
  <c r="I47" i="56"/>
  <c r="J44" i="56"/>
  <c r="K44" i="56"/>
  <c r="L44" i="56"/>
  <c r="I44" i="56"/>
  <c r="L42" i="56"/>
  <c r="L39" i="56" s="1"/>
  <c r="K42" i="56"/>
  <c r="K39" i="56" s="1"/>
  <c r="J42" i="56"/>
  <c r="J37" i="56" s="1"/>
  <c r="I42" i="56"/>
  <c r="I39" i="56" s="1"/>
  <c r="J40" i="56"/>
  <c r="J35" i="56" s="1"/>
  <c r="K40" i="56"/>
  <c r="L40" i="56"/>
  <c r="I40" i="56"/>
  <c r="J133" i="56" l="1"/>
  <c r="J32" i="56"/>
  <c r="I145" i="56"/>
  <c r="L37" i="56"/>
  <c r="L32" i="56" s="1"/>
  <c r="L75" i="56"/>
  <c r="L72" i="56" s="1"/>
  <c r="L76" i="56" s="1"/>
  <c r="J109" i="56"/>
  <c r="K145" i="56"/>
  <c r="I133" i="56"/>
  <c r="I35" i="56"/>
  <c r="I30" i="56" s="1"/>
  <c r="L115" i="56"/>
  <c r="K53" i="56"/>
  <c r="K34" i="56" s="1"/>
  <c r="K29" i="56" s="1"/>
  <c r="K33" i="56" s="1"/>
  <c r="J77" i="56"/>
  <c r="K115" i="56"/>
  <c r="K117" i="56" s="1"/>
  <c r="J131" i="56"/>
  <c r="K73" i="56"/>
  <c r="I75" i="56"/>
  <c r="I72" i="56" s="1"/>
  <c r="J111" i="56"/>
  <c r="J112" i="56" s="1"/>
  <c r="I74" i="56"/>
  <c r="J145" i="56"/>
  <c r="K37" i="56"/>
  <c r="K32" i="56" s="1"/>
  <c r="L111" i="56"/>
  <c r="K111" i="56"/>
  <c r="J39" i="56"/>
  <c r="J41" i="56" s="1"/>
  <c r="I115" i="56"/>
  <c r="I119" i="56" s="1"/>
  <c r="J115" i="56"/>
  <c r="J73" i="56"/>
  <c r="J72" i="56" s="1"/>
  <c r="J74" i="56" s="1"/>
  <c r="I37" i="56"/>
  <c r="J110" i="56"/>
  <c r="J114" i="56" s="1"/>
  <c r="L129" i="56"/>
  <c r="L110" i="56" s="1"/>
  <c r="L114" i="56" s="1"/>
  <c r="L91" i="56"/>
  <c r="L95" i="56" s="1"/>
  <c r="K72" i="56"/>
  <c r="K76" i="56" s="1"/>
  <c r="I109" i="56"/>
  <c r="K129" i="56"/>
  <c r="K110" i="56" s="1"/>
  <c r="K114" i="56" s="1"/>
  <c r="J119" i="56"/>
  <c r="J117" i="56"/>
  <c r="L117" i="56"/>
  <c r="K119" i="56"/>
  <c r="L119" i="56"/>
  <c r="I93" i="56"/>
  <c r="J93" i="56"/>
  <c r="K93" i="56"/>
  <c r="J81" i="56"/>
  <c r="I77" i="56"/>
  <c r="I79" i="56" s="1"/>
  <c r="L77" i="56"/>
  <c r="L79" i="56" s="1"/>
  <c r="K77" i="56"/>
  <c r="K79" i="56" s="1"/>
  <c r="J79" i="56"/>
  <c r="I53" i="56"/>
  <c r="I34" i="56" s="1"/>
  <c r="L34" i="56"/>
  <c r="L71" i="56"/>
  <c r="K71" i="56"/>
  <c r="J71" i="56"/>
  <c r="I71" i="56"/>
  <c r="L69" i="56"/>
  <c r="K69" i="56"/>
  <c r="J69" i="56"/>
  <c r="L57" i="56"/>
  <c r="K57" i="56"/>
  <c r="J57" i="56"/>
  <c r="L55" i="56"/>
  <c r="J55" i="56"/>
  <c r="L43" i="56"/>
  <c r="K43" i="56"/>
  <c r="J43" i="56"/>
  <c r="I43" i="56"/>
  <c r="L41" i="56"/>
  <c r="K41" i="56"/>
  <c r="I41" i="56"/>
  <c r="L24" i="56"/>
  <c r="L26" i="56" s="1"/>
  <c r="K24" i="56"/>
  <c r="K26" i="56" s="1"/>
  <c r="J24" i="56"/>
  <c r="J26" i="56" s="1"/>
  <c r="I24" i="56"/>
  <c r="I28" i="56" s="1"/>
  <c r="L19" i="56"/>
  <c r="L21" i="56" s="1"/>
  <c r="K19" i="56"/>
  <c r="K21" i="56" s="1"/>
  <c r="J19" i="56"/>
  <c r="J21" i="56" s="1"/>
  <c r="I19" i="56"/>
  <c r="I21" i="56" s="1"/>
  <c r="J14" i="56"/>
  <c r="J18" i="56" s="1"/>
  <c r="K14" i="56"/>
  <c r="K16" i="56" s="1"/>
  <c r="L14" i="56"/>
  <c r="L16" i="56" s="1"/>
  <c r="I14" i="56"/>
  <c r="I18" i="56" s="1"/>
  <c r="J9" i="56"/>
  <c r="J13" i="56" s="1"/>
  <c r="K9" i="56"/>
  <c r="K11" i="56" s="1"/>
  <c r="L11" i="56"/>
  <c r="I13" i="56"/>
  <c r="L93" i="56" l="1"/>
  <c r="K112" i="56"/>
  <c r="K55" i="56"/>
  <c r="J34" i="56"/>
  <c r="J29" i="56" s="1"/>
  <c r="I76" i="56"/>
  <c r="L81" i="56"/>
  <c r="I57" i="56"/>
  <c r="L38" i="56"/>
  <c r="I36" i="56"/>
  <c r="J31" i="56"/>
  <c r="L131" i="56"/>
  <c r="L133" i="56"/>
  <c r="I55" i="56"/>
  <c r="K81" i="56"/>
  <c r="J30" i="56"/>
  <c r="K131" i="56"/>
  <c r="I32" i="56"/>
  <c r="I38" i="56"/>
  <c r="L112" i="56"/>
  <c r="J76" i="56"/>
  <c r="K133" i="56"/>
  <c r="I117" i="56"/>
  <c r="I110" i="56"/>
  <c r="J36" i="56"/>
  <c r="K36" i="56"/>
  <c r="K30" i="56"/>
  <c r="L33" i="56"/>
  <c r="L74" i="56"/>
  <c r="K74" i="56"/>
  <c r="K31" i="56"/>
  <c r="L31" i="56"/>
  <c r="I81" i="56"/>
  <c r="J33" i="56"/>
  <c r="L36" i="56"/>
  <c r="K38" i="56"/>
  <c r="J38" i="56"/>
  <c r="I26" i="56"/>
  <c r="I16" i="56"/>
  <c r="K23" i="56"/>
  <c r="J16" i="56"/>
  <c r="J28" i="56"/>
  <c r="J23" i="56"/>
  <c r="L28" i="56"/>
  <c r="I11" i="56"/>
  <c r="L23" i="56"/>
  <c r="I23" i="56"/>
  <c r="L18" i="56"/>
  <c r="K28" i="56"/>
  <c r="K13" i="56"/>
  <c r="K18" i="56"/>
  <c r="J11" i="56"/>
  <c r="L13" i="56"/>
  <c r="I114" i="56" l="1"/>
  <c r="I112" i="56"/>
  <c r="I29" i="56"/>
  <c r="I33" i="56" l="1"/>
  <c r="I31" i="56"/>
</calcChain>
</file>

<file path=xl/sharedStrings.xml><?xml version="1.0" encoding="utf-8"?>
<sst xmlns="http://schemas.openxmlformats.org/spreadsheetml/2006/main" count="1701" uniqueCount="757">
  <si>
    <t xml:space="preserve"> </t>
    <phoneticPr fontId="1"/>
  </si>
  <si>
    <t>人的資本経営 Human Capital Management</t>
    <rPh sb="0" eb="6">
      <t>ジンテキシホンケイエイ</t>
    </rPh>
    <phoneticPr fontId="3"/>
  </si>
  <si>
    <t>従業員データ Employee Data</t>
    <rPh sb="0" eb="3">
      <t>ジュウギョウイン</t>
    </rPh>
    <phoneticPr fontId="3"/>
  </si>
  <si>
    <t>平均勤続年数・年齢・年間給与 Average Years of Service, Age, and Annual Compensation</t>
    <phoneticPr fontId="3"/>
  </si>
  <si>
    <r>
      <t xml:space="preserve">範囲
</t>
    </r>
    <r>
      <rPr>
        <b/>
        <sz val="8"/>
        <rFont val="Meiryo UI"/>
        <family val="3"/>
        <charset val="128"/>
      </rPr>
      <t>Reporting boundary</t>
    </r>
    <rPh sb="0" eb="2">
      <t>ハンイ</t>
    </rPh>
    <phoneticPr fontId="3"/>
  </si>
  <si>
    <t>単位
Unit</t>
    <rPh sb="0" eb="2">
      <t>タンイ</t>
    </rPh>
    <phoneticPr fontId="3"/>
  </si>
  <si>
    <t>FY2021</t>
    <phoneticPr fontId="3"/>
  </si>
  <si>
    <t>FY2022</t>
  </si>
  <si>
    <t>FY2023</t>
  </si>
  <si>
    <t>FY2024</t>
  </si>
  <si>
    <t>FY2025</t>
  </si>
  <si>
    <r>
      <rPr>
        <b/>
        <sz val="9"/>
        <rFont val="Meiryo UI"/>
        <family val="3"/>
        <charset val="128"/>
      </rPr>
      <t>平均勤続年数</t>
    </r>
    <r>
      <rPr>
        <sz val="9"/>
        <rFont val="Meiryo UI"/>
        <family val="3"/>
        <charset val="128"/>
      </rPr>
      <t xml:space="preserve"> Average years of service</t>
    </r>
    <phoneticPr fontId="1"/>
  </si>
  <si>
    <t>年 Year</t>
    <rPh sb="0" eb="1">
      <t>ネン</t>
    </rPh>
    <phoneticPr fontId="1"/>
  </si>
  <si>
    <r>
      <rPr>
        <b/>
        <sz val="9"/>
        <rFont val="Meiryo UI"/>
        <family val="3"/>
        <charset val="128"/>
      </rPr>
      <t>平均年齢</t>
    </r>
    <r>
      <rPr>
        <sz val="9"/>
        <rFont val="Meiryo UI"/>
        <family val="3"/>
        <charset val="128"/>
      </rPr>
      <t xml:space="preserve"> Average age</t>
    </r>
    <phoneticPr fontId="1"/>
  </si>
  <si>
    <t>歳 Age</t>
    <rPh sb="0" eb="1">
      <t>トシ</t>
    </rPh>
    <phoneticPr fontId="1"/>
  </si>
  <si>
    <r>
      <rPr>
        <b/>
        <sz val="9"/>
        <rFont val="Meiryo UI"/>
        <family val="3"/>
        <charset val="128"/>
      </rPr>
      <t>平均年間給与</t>
    </r>
    <r>
      <rPr>
        <vertAlign val="superscript"/>
        <sz val="9"/>
        <rFont val="Meiryo UI"/>
        <family val="3"/>
        <charset val="128"/>
      </rPr>
      <t xml:space="preserve">※ </t>
    </r>
    <r>
      <rPr>
        <sz val="9"/>
        <rFont val="Meiryo UI"/>
        <family val="3"/>
        <charset val="128"/>
      </rPr>
      <t>Average annual compensation</t>
    </r>
    <r>
      <rPr>
        <vertAlign val="superscript"/>
        <sz val="9"/>
        <rFont val="Meiryo UI"/>
        <family val="3"/>
        <charset val="128"/>
      </rPr>
      <t>※</t>
    </r>
    <phoneticPr fontId="1"/>
  </si>
  <si>
    <t>GRI 2-7／2-9／405-1</t>
    <phoneticPr fontId="3"/>
  </si>
  <si>
    <t>住友金属鉱山グループ</t>
    <phoneticPr fontId="1"/>
  </si>
  <si>
    <t>Total</t>
    <phoneticPr fontId="3"/>
  </si>
  <si>
    <t>People</t>
    <phoneticPr fontId="3"/>
  </si>
  <si>
    <t>SMM Group</t>
    <phoneticPr fontId="1"/>
  </si>
  <si>
    <t>国・地域別</t>
    <phoneticPr fontId="1"/>
  </si>
  <si>
    <r>
      <rPr>
        <b/>
        <sz val="9"/>
        <rFont val="Meiryo UI"/>
        <family val="3"/>
        <charset val="128"/>
      </rPr>
      <t>日本</t>
    </r>
    <r>
      <rPr>
        <sz val="9"/>
        <rFont val="Meiryo UI"/>
        <family val="3"/>
        <charset val="128"/>
      </rPr>
      <t xml:space="preserve"> Japan</t>
    </r>
    <rPh sb="0" eb="2">
      <t>ニホン</t>
    </rPh>
    <phoneticPr fontId="1"/>
  </si>
  <si>
    <t>By country
and region</t>
    <phoneticPr fontId="1"/>
  </si>
  <si>
    <r>
      <rPr>
        <b/>
        <sz val="9"/>
        <rFont val="Meiryo UI"/>
        <family val="3"/>
        <charset val="128"/>
      </rPr>
      <t>男性</t>
    </r>
    <r>
      <rPr>
        <sz val="9"/>
        <rFont val="Meiryo UI"/>
        <family val="3"/>
        <charset val="128"/>
      </rPr>
      <t xml:space="preserve">
Male</t>
    </r>
    <rPh sb="0" eb="2">
      <t>ダンセイ</t>
    </rPh>
    <phoneticPr fontId="3"/>
  </si>
  <si>
    <r>
      <rPr>
        <b/>
        <sz val="9"/>
        <rFont val="Meiryo UI"/>
        <family val="3"/>
        <charset val="128"/>
      </rPr>
      <t>女性</t>
    </r>
    <r>
      <rPr>
        <sz val="9"/>
        <rFont val="Meiryo UI"/>
        <family val="3"/>
        <charset val="128"/>
      </rPr>
      <t xml:space="preserve">
</t>
    </r>
    <r>
      <rPr>
        <sz val="8"/>
        <rFont val="Meiryo UI"/>
        <family val="3"/>
        <charset val="128"/>
      </rPr>
      <t>Female</t>
    </r>
    <rPh sb="0" eb="2">
      <t>ジョセイ</t>
    </rPh>
    <phoneticPr fontId="3"/>
  </si>
  <si>
    <r>
      <rPr>
        <b/>
        <sz val="9"/>
        <rFont val="Meiryo UI"/>
        <family val="3"/>
        <charset val="128"/>
      </rPr>
      <t>海外</t>
    </r>
    <r>
      <rPr>
        <sz val="9"/>
        <rFont val="Meiryo UI"/>
        <family val="3"/>
        <charset val="128"/>
      </rPr>
      <t xml:space="preserve"> Overseas</t>
    </r>
    <rPh sb="0" eb="2">
      <t>カイガイ</t>
    </rPh>
    <phoneticPr fontId="3"/>
  </si>
  <si>
    <t>Male</t>
    <phoneticPr fontId="3"/>
  </si>
  <si>
    <t>Female</t>
    <phoneticPr fontId="3"/>
  </si>
  <si>
    <r>
      <rPr>
        <b/>
        <sz val="9"/>
        <rFont val="Meiryo UI"/>
        <family val="3"/>
        <charset val="128"/>
      </rPr>
      <t>フィリピン</t>
    </r>
    <r>
      <rPr>
        <sz val="9"/>
        <rFont val="Meiryo UI"/>
        <family val="3"/>
        <charset val="128"/>
      </rPr>
      <t xml:space="preserve"> Philippines</t>
    </r>
    <phoneticPr fontId="1"/>
  </si>
  <si>
    <t>Male</t>
    <phoneticPr fontId="1"/>
  </si>
  <si>
    <t>Female</t>
    <phoneticPr fontId="1"/>
  </si>
  <si>
    <t>アジア・</t>
  </si>
  <si>
    <r>
      <rPr>
        <b/>
        <sz val="9"/>
        <rFont val="Meiryo UI"/>
        <family val="3"/>
        <charset val="128"/>
      </rPr>
      <t>中国</t>
    </r>
    <r>
      <rPr>
        <sz val="9"/>
        <rFont val="Meiryo UI"/>
        <family val="3"/>
        <charset val="128"/>
      </rPr>
      <t xml:space="preserve"> China</t>
    </r>
    <rPh sb="0" eb="2">
      <t>チュウゴク</t>
    </rPh>
    <phoneticPr fontId="3"/>
  </si>
  <si>
    <t>オセアニア</t>
  </si>
  <si>
    <t>Asia &amp; Oceania</t>
    <phoneticPr fontId="1"/>
  </si>
  <si>
    <r>
      <rPr>
        <b/>
        <sz val="9"/>
        <rFont val="Meiryo UI"/>
        <family val="3"/>
        <charset val="128"/>
      </rPr>
      <t>台湾</t>
    </r>
    <r>
      <rPr>
        <sz val="9"/>
        <rFont val="Meiryo UI"/>
        <family val="3"/>
        <charset val="128"/>
      </rPr>
      <t xml:space="preserve"> Taiwan</t>
    </r>
    <rPh sb="0" eb="2">
      <t>タイワン</t>
    </rPh>
    <phoneticPr fontId="3"/>
  </si>
  <si>
    <t>̶</t>
  </si>
  <si>
    <r>
      <rPr>
        <b/>
        <sz val="9"/>
        <rFont val="Meiryo UI"/>
        <family val="3"/>
        <charset val="128"/>
      </rPr>
      <t>ベトナム</t>
    </r>
    <r>
      <rPr>
        <sz val="9"/>
        <rFont val="Meiryo UI"/>
        <family val="3"/>
        <charset val="128"/>
      </rPr>
      <t xml:space="preserve"> Vietnam</t>
    </r>
    <phoneticPr fontId="1"/>
  </si>
  <si>
    <r>
      <rPr>
        <b/>
        <sz val="9"/>
        <rFont val="Meiryo UI"/>
        <family val="3"/>
        <charset val="128"/>
      </rPr>
      <t>オーストラリア</t>
    </r>
    <r>
      <rPr>
        <sz val="9"/>
        <rFont val="Meiryo UI"/>
        <family val="3"/>
        <charset val="128"/>
      </rPr>
      <t xml:space="preserve"> Australia</t>
    </r>
    <phoneticPr fontId="1"/>
  </si>
  <si>
    <t>北米・欧州</t>
    <phoneticPr fontId="1"/>
  </si>
  <si>
    <t xml:space="preserve">North America </t>
    <phoneticPr fontId="1"/>
  </si>
  <si>
    <t>&amp; Europe</t>
  </si>
  <si>
    <r>
      <rPr>
        <b/>
        <sz val="9"/>
        <rFont val="Meiryo UI"/>
        <family val="3"/>
        <charset val="128"/>
      </rPr>
      <t>南米</t>
    </r>
    <r>
      <rPr>
        <sz val="9"/>
        <rFont val="Meiryo UI"/>
        <family val="3"/>
        <charset val="128"/>
      </rPr>
      <t xml:space="preserve"> South America</t>
    </r>
    <phoneticPr fontId="1"/>
  </si>
  <si>
    <t>GRI 2-7／2-8／2-9／405-1</t>
    <phoneticPr fontId="1"/>
  </si>
  <si>
    <t>範囲
Reporting boundary</t>
    <rPh sb="0" eb="2">
      <t>ハンイ</t>
    </rPh>
    <phoneticPr fontId="3"/>
  </si>
  <si>
    <r>
      <rPr>
        <b/>
        <sz val="9"/>
        <color theme="1"/>
        <rFont val="Meiryo UI"/>
        <family val="3"/>
        <charset val="128"/>
      </rPr>
      <t xml:space="preserve">住友金属鉱山
グループ
</t>
    </r>
    <r>
      <rPr>
        <sz val="9"/>
        <color theme="1"/>
        <rFont val="Meiryo UI"/>
        <family val="3"/>
        <charset val="128"/>
      </rPr>
      <t xml:space="preserve">SMM Group
</t>
    </r>
    <rPh sb="0" eb="2">
      <t>スミトモ</t>
    </rPh>
    <rPh sb="2" eb="4">
      <t>キンゾク</t>
    </rPh>
    <rPh sb="4" eb="6">
      <t>コウザン</t>
    </rPh>
    <phoneticPr fontId="1"/>
  </si>
  <si>
    <r>
      <rPr>
        <b/>
        <sz val="9"/>
        <color theme="1"/>
        <rFont val="Meiryo UI"/>
        <family val="3"/>
        <charset val="128"/>
      </rPr>
      <t>常勤役員数</t>
    </r>
    <r>
      <rPr>
        <vertAlign val="superscript"/>
        <sz val="9"/>
        <color theme="1"/>
        <rFont val="Meiryo UI"/>
        <family val="3"/>
        <charset val="128"/>
      </rPr>
      <t>※2</t>
    </r>
    <r>
      <rPr>
        <sz val="9"/>
        <color theme="1"/>
        <rFont val="Meiryo UI"/>
        <family val="3"/>
        <charset val="128"/>
      </rPr>
      <t xml:space="preserve">
Number of full-time
officers</t>
    </r>
    <r>
      <rPr>
        <vertAlign val="superscript"/>
        <sz val="9"/>
        <color theme="1"/>
        <rFont val="Meiryo UI"/>
        <family val="3"/>
        <charset val="128"/>
      </rPr>
      <t>※2</t>
    </r>
    <phoneticPr fontId="1"/>
  </si>
  <si>
    <t>people</t>
    <phoneticPr fontId="3"/>
  </si>
  <si>
    <r>
      <rPr>
        <b/>
        <sz val="9"/>
        <rFont val="Meiryo UI"/>
        <family val="3"/>
        <charset val="128"/>
      </rPr>
      <t>女性</t>
    </r>
    <r>
      <rPr>
        <sz val="9"/>
        <rFont val="Meiryo UI"/>
        <family val="3"/>
        <charset val="128"/>
      </rPr>
      <t xml:space="preserve">
Female</t>
    </r>
    <rPh sb="0" eb="2">
      <t>ジョセイ</t>
    </rPh>
    <phoneticPr fontId="3"/>
  </si>
  <si>
    <r>
      <rPr>
        <b/>
        <sz val="9"/>
        <color theme="1"/>
        <rFont val="Meiryo UI"/>
        <family val="3"/>
        <charset val="128"/>
      </rPr>
      <t>住友金属鉱山㈱</t>
    </r>
    <r>
      <rPr>
        <sz val="9"/>
        <color theme="1"/>
        <rFont val="Meiryo UI"/>
        <family val="3"/>
        <charset val="128"/>
      </rPr>
      <t xml:space="preserve"> SMM</t>
    </r>
    <phoneticPr fontId="1"/>
  </si>
  <si>
    <t>People</t>
    <phoneticPr fontId="1"/>
  </si>
  <si>
    <r>
      <rPr>
        <b/>
        <sz val="9"/>
        <color theme="1"/>
        <rFont val="Meiryo UI"/>
        <family val="3"/>
        <charset val="128"/>
      </rPr>
      <t>住友金属鉱山㈱</t>
    </r>
    <r>
      <rPr>
        <sz val="9"/>
        <color theme="1"/>
        <rFont val="Meiryo UI"/>
        <family val="3"/>
        <charset val="128"/>
      </rPr>
      <t xml:space="preserve"> SMM</t>
    </r>
    <phoneticPr fontId="3"/>
  </si>
  <si>
    <r>
      <rPr>
        <b/>
        <sz val="9"/>
        <color theme="1"/>
        <rFont val="Meiryo UI"/>
        <family val="3"/>
        <charset val="128"/>
      </rPr>
      <t>管理職社員</t>
    </r>
    <r>
      <rPr>
        <sz val="9"/>
        <color theme="1"/>
        <rFont val="Meiryo UI"/>
        <family val="3"/>
        <charset val="128"/>
      </rPr>
      <t xml:space="preserve"> Management staff</t>
    </r>
    <phoneticPr fontId="1"/>
  </si>
  <si>
    <t>Under 30</t>
    <phoneticPr fontId="1"/>
  </si>
  <si>
    <t>　</t>
    <phoneticPr fontId="1"/>
  </si>
  <si>
    <t>30～49</t>
    <phoneticPr fontId="3"/>
  </si>
  <si>
    <r>
      <rPr>
        <b/>
        <sz val="9"/>
        <color theme="1"/>
        <rFont val="Meiryo UI"/>
        <family val="3"/>
        <charset val="128"/>
      </rPr>
      <t>一般社員</t>
    </r>
    <r>
      <rPr>
        <sz val="9"/>
        <color theme="1"/>
        <rFont val="Meiryo UI"/>
        <family val="3"/>
        <charset val="128"/>
      </rPr>
      <t xml:space="preserve"> Regular employees</t>
    </r>
    <phoneticPr fontId="1"/>
  </si>
  <si>
    <r>
      <rPr>
        <b/>
        <sz val="9"/>
        <color theme="1"/>
        <rFont val="Meiryo UI"/>
        <family val="3"/>
        <charset val="128"/>
      </rPr>
      <t xml:space="preserve">住友金属鉱山
グループ
</t>
    </r>
    <r>
      <rPr>
        <sz val="9"/>
        <color theme="1"/>
        <rFont val="Meiryo UI"/>
        <family val="3"/>
        <charset val="128"/>
      </rPr>
      <t>SMM Group</t>
    </r>
    <phoneticPr fontId="3"/>
  </si>
  <si>
    <r>
      <rPr>
        <b/>
        <sz val="9"/>
        <color theme="1"/>
        <rFont val="Meiryo UI"/>
        <family val="3"/>
        <charset val="128"/>
      </rPr>
      <t>派遣社員数</t>
    </r>
    <r>
      <rPr>
        <sz val="9"/>
        <color theme="1"/>
        <rFont val="Meiryo UI"/>
        <family val="3"/>
        <charset val="128"/>
      </rPr>
      <t xml:space="preserve">
Limited-term 
employees</t>
    </r>
    <rPh sb="0" eb="5">
      <t>ハケンシャインスウ</t>
    </rPh>
    <phoneticPr fontId="3"/>
  </si>
  <si>
    <t>GRI 401-1</t>
    <phoneticPr fontId="1"/>
  </si>
  <si>
    <r>
      <rPr>
        <b/>
        <sz val="9"/>
        <color theme="1"/>
        <rFont val="Meiryo UI"/>
        <family val="3"/>
        <charset val="128"/>
      </rPr>
      <t>住友金属鉱山㈱</t>
    </r>
    <r>
      <rPr>
        <sz val="9"/>
        <color theme="1"/>
        <rFont val="Meiryo UI"/>
        <family val="3"/>
        <charset val="128"/>
      </rPr>
      <t xml:space="preserve">
SMM</t>
    </r>
    <phoneticPr fontId="3"/>
  </si>
  <si>
    <r>
      <rPr>
        <b/>
        <sz val="9"/>
        <rFont val="Meiryo UI"/>
        <family val="3"/>
        <charset val="128"/>
      </rPr>
      <t>定期採用</t>
    </r>
    <r>
      <rPr>
        <sz val="9"/>
        <rFont val="Meiryo UI"/>
        <family val="3"/>
        <charset val="128"/>
      </rPr>
      <t xml:space="preserve"> New graduates</t>
    </r>
    <rPh sb="0" eb="2">
      <t>テイキ</t>
    </rPh>
    <rPh sb="2" eb="4">
      <t>サイヨウ</t>
    </rPh>
    <phoneticPr fontId="3"/>
  </si>
  <si>
    <r>
      <t>　</t>
    </r>
    <r>
      <rPr>
        <b/>
        <sz val="9"/>
        <rFont val="Meiryo UI"/>
        <family val="3"/>
        <charset val="128"/>
      </rPr>
      <t>うち女性</t>
    </r>
    <r>
      <rPr>
        <sz val="9"/>
        <rFont val="Meiryo UI"/>
        <family val="3"/>
        <charset val="128"/>
      </rPr>
      <t xml:space="preserve"> Of which are women</t>
    </r>
    <phoneticPr fontId="1"/>
  </si>
  <si>
    <r>
      <rPr>
        <b/>
        <sz val="9"/>
        <rFont val="Meiryo UI"/>
        <family val="3"/>
        <charset val="128"/>
      </rPr>
      <t>総合職</t>
    </r>
    <r>
      <rPr>
        <sz val="9"/>
        <rFont val="Meiryo UI"/>
        <family val="3"/>
        <charset val="128"/>
      </rPr>
      <t xml:space="preserve"> Managerial track employees</t>
    </r>
    <rPh sb="0" eb="3">
      <t>ソウゴウショク</t>
    </rPh>
    <phoneticPr fontId="3"/>
  </si>
  <si>
    <r>
      <rPr>
        <b/>
        <sz val="9"/>
        <rFont val="Meiryo UI"/>
        <family val="3"/>
        <charset val="128"/>
      </rPr>
      <t>基幹職</t>
    </r>
    <r>
      <rPr>
        <sz val="9"/>
        <rFont val="Meiryo UI"/>
        <family val="3"/>
        <charset val="128"/>
      </rPr>
      <t xml:space="preserve"> Operating track employees</t>
    </r>
    <rPh sb="0" eb="3">
      <t>キカンショク</t>
    </rPh>
    <phoneticPr fontId="3"/>
  </si>
  <si>
    <r>
      <rPr>
        <b/>
        <sz val="9"/>
        <rFont val="Meiryo UI"/>
        <family val="3"/>
        <charset val="128"/>
      </rPr>
      <t>キャリア採用</t>
    </r>
    <r>
      <rPr>
        <sz val="9"/>
        <rFont val="Meiryo UI"/>
        <family val="3"/>
        <charset val="128"/>
      </rPr>
      <t xml:space="preserve"> Mid-career hires</t>
    </r>
    <phoneticPr fontId="3"/>
  </si>
  <si>
    <r>
      <rPr>
        <b/>
        <sz val="9"/>
        <color theme="1"/>
        <rFont val="Meiryo UI"/>
        <family val="3"/>
        <charset val="128"/>
      </rPr>
      <t xml:space="preserve">離職 </t>
    </r>
    <r>
      <rPr>
        <sz val="9"/>
        <color theme="1"/>
        <rFont val="Meiryo UI"/>
        <family val="3"/>
        <charset val="128"/>
      </rPr>
      <t xml:space="preserve">
Departures</t>
    </r>
    <rPh sb="0" eb="2">
      <t>リショク</t>
    </rPh>
    <phoneticPr fontId="3"/>
  </si>
  <si>
    <r>
      <rPr>
        <b/>
        <sz val="9"/>
        <rFont val="Meiryo UI"/>
        <family val="3"/>
        <charset val="128"/>
      </rPr>
      <t>離職者数</t>
    </r>
    <r>
      <rPr>
        <sz val="9"/>
        <rFont val="Meiryo UI"/>
        <family val="3"/>
        <charset val="128"/>
      </rPr>
      <t xml:space="preserve"> Number of departures</t>
    </r>
    <rPh sb="0" eb="3">
      <t>リショクシャ</t>
    </rPh>
    <rPh sb="3" eb="4">
      <t>スウ</t>
    </rPh>
    <phoneticPr fontId="3"/>
  </si>
  <si>
    <r>
      <rPr>
        <b/>
        <sz val="9"/>
        <rFont val="Meiryo UI"/>
        <family val="3"/>
        <charset val="128"/>
      </rPr>
      <t>自己都合退職</t>
    </r>
    <r>
      <rPr>
        <sz val="9"/>
        <rFont val="Meiryo UI"/>
        <family val="3"/>
        <charset val="128"/>
      </rPr>
      <t xml:space="preserve"> Departed for personal reasons</t>
    </r>
    <rPh sb="0" eb="4">
      <t>ジコツゴウ</t>
    </rPh>
    <rPh sb="4" eb="6">
      <t>タイショク</t>
    </rPh>
    <phoneticPr fontId="3"/>
  </si>
  <si>
    <r>
      <t>　</t>
    </r>
    <r>
      <rPr>
        <b/>
        <sz val="9"/>
        <rFont val="Meiryo UI"/>
        <family val="3"/>
        <charset val="128"/>
      </rPr>
      <t>うち女性</t>
    </r>
    <r>
      <rPr>
        <sz val="9"/>
        <rFont val="Meiryo UI"/>
        <family val="3"/>
        <charset val="128"/>
      </rPr>
      <t xml:space="preserve">  Of which are women</t>
    </r>
    <rPh sb="3" eb="5">
      <t>ジョセイ</t>
    </rPh>
    <phoneticPr fontId="3"/>
  </si>
  <si>
    <r>
      <rPr>
        <b/>
        <sz val="9"/>
        <rFont val="Meiryo UI"/>
        <family val="3"/>
        <charset val="128"/>
      </rPr>
      <t>業務都合退職</t>
    </r>
    <r>
      <rPr>
        <sz val="9"/>
        <rFont val="Meiryo UI"/>
        <family val="3"/>
        <charset val="128"/>
      </rPr>
      <t xml:space="preserve"> Departed for company-related reasons</t>
    </r>
    <rPh sb="0" eb="2">
      <t>ギョウム</t>
    </rPh>
    <rPh sb="2" eb="4">
      <t>ツゴウ</t>
    </rPh>
    <rPh sb="4" eb="6">
      <t>タイショク</t>
    </rPh>
    <phoneticPr fontId="3"/>
  </si>
  <si>
    <r>
      <rPr>
        <b/>
        <sz val="9"/>
        <rFont val="Meiryo UI"/>
        <family val="3"/>
        <charset val="128"/>
      </rPr>
      <t>その他</t>
    </r>
    <r>
      <rPr>
        <vertAlign val="superscript"/>
        <sz val="9"/>
        <rFont val="Meiryo UI"/>
        <family val="3"/>
        <charset val="128"/>
      </rPr>
      <t>※2</t>
    </r>
    <r>
      <rPr>
        <sz val="9"/>
        <rFont val="Meiryo UI"/>
        <family val="3"/>
        <charset val="128"/>
      </rPr>
      <t xml:space="preserve"> Other</t>
    </r>
    <r>
      <rPr>
        <vertAlign val="superscript"/>
        <sz val="9"/>
        <rFont val="Meiryo UI"/>
        <family val="3"/>
        <charset val="128"/>
      </rPr>
      <t>※2</t>
    </r>
    <rPh sb="2" eb="3">
      <t>タ</t>
    </rPh>
    <phoneticPr fontId="3"/>
  </si>
  <si>
    <t>Other: departures due to having reached mandatory retirement age, death, expiration of leave of absence, etc.</t>
    <phoneticPr fontId="1"/>
  </si>
  <si>
    <t>GRI 401-1</t>
    <phoneticPr fontId="3"/>
  </si>
  <si>
    <t>新規雇用　</t>
    <rPh sb="0" eb="2">
      <t>シンキ</t>
    </rPh>
    <phoneticPr fontId="3"/>
  </si>
  <si>
    <t>New hires</t>
    <phoneticPr fontId="3"/>
  </si>
  <si>
    <t xml:space="preserve">離職 </t>
    <rPh sb="0" eb="2">
      <t>リショク</t>
    </rPh>
    <phoneticPr fontId="3"/>
  </si>
  <si>
    <t>Departures</t>
    <phoneticPr fontId="1"/>
  </si>
  <si>
    <r>
      <rPr>
        <b/>
        <sz val="9"/>
        <color theme="1"/>
        <rFont val="メイリオ"/>
        <family val="3"/>
        <charset val="128"/>
        <scheme val="minor"/>
      </rPr>
      <t xml:space="preserve">国・
地域別
</t>
    </r>
    <r>
      <rPr>
        <sz val="9"/>
        <color theme="1"/>
        <rFont val="メイリオ"/>
        <family val="2"/>
        <charset val="128"/>
        <scheme val="minor"/>
      </rPr>
      <t>By country
and region</t>
    </r>
    <rPh sb="0" eb="1">
      <t>クニ</t>
    </rPh>
    <rPh sb="3" eb="6">
      <t>チイキベツ</t>
    </rPh>
    <phoneticPr fontId="1"/>
  </si>
  <si>
    <r>
      <rPr>
        <b/>
        <sz val="9"/>
        <rFont val="Meiryo UI"/>
        <family val="3"/>
        <charset val="128"/>
      </rPr>
      <t>男性</t>
    </r>
    <r>
      <rPr>
        <sz val="9"/>
        <rFont val="Meiryo UI"/>
        <family val="3"/>
      </rPr>
      <t xml:space="preserve">
Male</t>
    </r>
    <rPh sb="0" eb="2">
      <t>ダンセイ</t>
    </rPh>
    <phoneticPr fontId="3"/>
  </si>
  <si>
    <r>
      <rPr>
        <b/>
        <sz val="9"/>
        <rFont val="Meiryo UI"/>
        <family val="3"/>
        <charset val="128"/>
      </rPr>
      <t>女性</t>
    </r>
    <r>
      <rPr>
        <sz val="9"/>
        <rFont val="Meiryo UI"/>
        <family val="3"/>
      </rPr>
      <t xml:space="preserve">
Female</t>
    </r>
    <rPh sb="0" eb="2">
      <t>ジョセイ</t>
    </rPh>
    <phoneticPr fontId="3"/>
  </si>
  <si>
    <r>
      <rPr>
        <b/>
        <sz val="9"/>
        <rFont val="Meiryo UI"/>
        <family val="3"/>
        <charset val="128"/>
      </rPr>
      <t>フィリピン</t>
    </r>
    <r>
      <rPr>
        <sz val="9"/>
        <rFont val="Meiryo UI"/>
        <family val="3"/>
        <charset val="128"/>
      </rPr>
      <t xml:space="preserve"> 
Philippines</t>
    </r>
    <phoneticPr fontId="1"/>
  </si>
  <si>
    <t>8</t>
  </si>
  <si>
    <t>9</t>
  </si>
  <si>
    <t>5</t>
  </si>
  <si>
    <t>0</t>
  </si>
  <si>
    <t>2</t>
  </si>
  <si>
    <t>3</t>
  </si>
  <si>
    <t>6</t>
  </si>
  <si>
    <t>1</t>
  </si>
  <si>
    <r>
      <rPr>
        <b/>
        <sz val="9"/>
        <color theme="1"/>
        <rFont val="Meiryo UI"/>
        <family val="3"/>
        <charset val="128"/>
      </rPr>
      <t xml:space="preserve">住友金属鉱山
グループ
</t>
    </r>
    <r>
      <rPr>
        <sz val="9"/>
        <color theme="1"/>
        <rFont val="Meiryo UI"/>
        <family val="3"/>
        <charset val="128"/>
      </rPr>
      <t xml:space="preserve">SMM Group
</t>
    </r>
    <phoneticPr fontId="1"/>
  </si>
  <si>
    <r>
      <rPr>
        <b/>
        <sz val="9"/>
        <rFont val="Meiryo UI"/>
        <family val="3"/>
        <charset val="128"/>
      </rPr>
      <t>北米・欧州</t>
    </r>
    <r>
      <rPr>
        <vertAlign val="superscript"/>
        <sz val="9"/>
        <rFont val="Meiryo UI"/>
        <family val="3"/>
        <charset val="128"/>
      </rPr>
      <t>※4</t>
    </r>
    <r>
      <rPr>
        <sz val="9"/>
        <rFont val="Meiryo UI"/>
        <family val="3"/>
        <charset val="128"/>
      </rPr>
      <t xml:space="preserve"> 
North America &amp; Europe</t>
    </r>
    <r>
      <rPr>
        <vertAlign val="superscript"/>
        <sz val="9"/>
        <rFont val="Meiryo UI"/>
        <family val="3"/>
        <charset val="128"/>
      </rPr>
      <t>※4</t>
    </r>
    <phoneticPr fontId="1"/>
  </si>
  <si>
    <r>
      <rPr>
        <b/>
        <sz val="9"/>
        <rFont val="Meiryo UI"/>
        <family val="3"/>
        <charset val="128"/>
      </rPr>
      <t xml:space="preserve">住友金属鉱山
グループ
</t>
    </r>
    <r>
      <rPr>
        <sz val="9"/>
        <rFont val="Meiryo UI"/>
        <family val="3"/>
        <charset val="128"/>
      </rPr>
      <t>SMM Group</t>
    </r>
    <phoneticPr fontId="1"/>
  </si>
  <si>
    <r>
      <rPr>
        <b/>
        <sz val="9"/>
        <rFont val="Meiryo UI"/>
        <family val="3"/>
        <charset val="128"/>
      </rPr>
      <t>南米</t>
    </r>
    <r>
      <rPr>
        <vertAlign val="superscript"/>
        <sz val="9"/>
        <rFont val="Meiryo UI"/>
        <family val="3"/>
        <charset val="128"/>
      </rPr>
      <t xml:space="preserve">※5 </t>
    </r>
    <r>
      <rPr>
        <sz val="9"/>
        <rFont val="Meiryo UI"/>
        <family val="3"/>
        <charset val="128"/>
      </rPr>
      <t xml:space="preserve">
South America</t>
    </r>
    <r>
      <rPr>
        <vertAlign val="superscript"/>
        <sz val="9"/>
        <rFont val="Meiryo UI"/>
        <family val="3"/>
        <charset val="128"/>
      </rPr>
      <t>※5</t>
    </r>
    <phoneticPr fontId="1"/>
  </si>
  <si>
    <t>メンタルヘルスケアへの対応 Addressing Mental Health Care</t>
    <phoneticPr fontId="3"/>
  </si>
  <si>
    <t>GRI 2-4/403-6</t>
    <phoneticPr fontId="3"/>
  </si>
  <si>
    <r>
      <rPr>
        <b/>
        <sz val="9"/>
        <rFont val="Meiryo UI"/>
        <family val="3"/>
        <charset val="128"/>
      </rPr>
      <t>長期休業</t>
    </r>
    <r>
      <rPr>
        <sz val="9"/>
        <rFont val="Meiryo UI"/>
        <family val="3"/>
        <charset val="128"/>
      </rPr>
      <t xml:space="preserve"> Long-term leave</t>
    </r>
    <phoneticPr fontId="3"/>
  </si>
  <si>
    <r>
      <rPr>
        <b/>
        <sz val="9"/>
        <color theme="1"/>
        <rFont val="Meiryo UI"/>
        <family val="3"/>
        <charset val="128"/>
      </rPr>
      <t xml:space="preserve">住友金属鉱山㈱ </t>
    </r>
    <r>
      <rPr>
        <sz val="9"/>
        <color theme="1"/>
        <rFont val="Meiryo UI"/>
        <family val="3"/>
        <charset val="128"/>
      </rPr>
      <t>SMM</t>
    </r>
    <phoneticPr fontId="3"/>
  </si>
  <si>
    <t>％</t>
    <phoneticPr fontId="3"/>
  </si>
  <si>
    <r>
      <rPr>
        <b/>
        <sz val="9"/>
        <rFont val="Meiryo UI"/>
        <family val="3"/>
        <charset val="128"/>
      </rPr>
      <t>ストレスチェック</t>
    </r>
    <r>
      <rPr>
        <sz val="9"/>
        <rFont val="Meiryo UI"/>
        <family val="3"/>
        <charset val="128"/>
      </rPr>
      <t xml:space="preserve"> Stress checks</t>
    </r>
    <phoneticPr fontId="3"/>
  </si>
  <si>
    <r>
      <rPr>
        <b/>
        <sz val="9"/>
        <rFont val="Meiryo UI"/>
        <family val="3"/>
        <charset val="128"/>
      </rPr>
      <t>受検率</t>
    </r>
    <r>
      <rPr>
        <sz val="9"/>
        <rFont val="Meiryo UI"/>
        <family val="3"/>
        <charset val="128"/>
      </rPr>
      <t xml:space="preserve">
Percentage of employees receiving stress checks</t>
    </r>
    <phoneticPr fontId="3"/>
  </si>
  <si>
    <r>
      <rPr>
        <b/>
        <sz val="9"/>
        <rFont val="Meiryo UI"/>
        <family val="3"/>
        <charset val="128"/>
      </rPr>
      <t>高ストレス者率</t>
    </r>
    <r>
      <rPr>
        <vertAlign val="superscript"/>
        <sz val="9"/>
        <rFont val="Meiryo UI"/>
        <family val="3"/>
        <charset val="128"/>
      </rPr>
      <t>※2</t>
    </r>
    <r>
      <rPr>
        <sz val="9"/>
        <rFont val="Meiryo UI"/>
        <family val="3"/>
        <charset val="128"/>
      </rPr>
      <t xml:space="preserve">
Percentage of employees with high stress</t>
    </r>
    <r>
      <rPr>
        <vertAlign val="superscript"/>
        <sz val="9"/>
        <rFont val="Meiryo UI"/>
        <family val="3"/>
        <charset val="128"/>
      </rPr>
      <t>※2</t>
    </r>
    <phoneticPr fontId="3"/>
  </si>
  <si>
    <t>※2 2025年から高ストレスの定義を変更 The definition of high stress was changed starting in 2025.</t>
    <rPh sb="7" eb="8">
      <t>ネン</t>
    </rPh>
    <rPh sb="10" eb="11">
      <t>コウ</t>
    </rPh>
    <rPh sb="16" eb="18">
      <t>テイギ</t>
    </rPh>
    <rPh sb="19" eb="21">
      <t>ヘンコウ</t>
    </rPh>
    <phoneticPr fontId="3"/>
  </si>
  <si>
    <t>疾病予防および健康増進の取り組み Illness Prevention and Health Promotion Initiatives</t>
    <phoneticPr fontId="3"/>
  </si>
  <si>
    <t>GRI 403-6</t>
    <phoneticPr fontId="3"/>
  </si>
  <si>
    <r>
      <rPr>
        <b/>
        <sz val="9"/>
        <rFont val="Meiryo UI"/>
        <family val="3"/>
        <charset val="128"/>
      </rPr>
      <t xml:space="preserve">各種健診 </t>
    </r>
    <r>
      <rPr>
        <sz val="9"/>
        <rFont val="Meiryo UI"/>
        <family val="3"/>
        <charset val="128"/>
      </rPr>
      <t xml:space="preserve">
Various health checkups</t>
    </r>
    <phoneticPr fontId="3"/>
  </si>
  <si>
    <r>
      <rPr>
        <b/>
        <sz val="9"/>
        <color theme="1"/>
        <rFont val="Meiryo UI"/>
        <family val="3"/>
        <charset val="128"/>
      </rPr>
      <t xml:space="preserve">労働時間 </t>
    </r>
    <r>
      <rPr>
        <sz val="9"/>
        <color theme="1"/>
        <rFont val="Meiryo UI"/>
        <family val="3"/>
        <charset val="128"/>
      </rPr>
      <t xml:space="preserve">
Working hours</t>
    </r>
    <phoneticPr fontId="1"/>
  </si>
  <si>
    <r>
      <rPr>
        <b/>
        <sz val="9"/>
        <color theme="1"/>
        <rFont val="Meiryo UI"/>
        <family val="3"/>
        <charset val="128"/>
      </rPr>
      <t>住友金属鉱山㈱</t>
    </r>
    <r>
      <rPr>
        <sz val="9"/>
        <color theme="1"/>
        <rFont val="Meiryo UI"/>
        <family val="3"/>
        <charset val="128"/>
      </rPr>
      <t xml:space="preserve">
SMM</t>
    </r>
    <phoneticPr fontId="1"/>
  </si>
  <si>
    <t>Total</t>
    <phoneticPr fontId="1"/>
  </si>
  <si>
    <r>
      <rPr>
        <b/>
        <sz val="9"/>
        <color theme="1"/>
        <rFont val="Meiryo UI"/>
        <family val="3"/>
        <charset val="128"/>
      </rPr>
      <t>管理職</t>
    </r>
    <r>
      <rPr>
        <sz val="9"/>
        <color theme="1"/>
        <rFont val="Meiryo UI"/>
        <family val="3"/>
        <charset val="128"/>
      </rPr>
      <t xml:space="preserve"> Managers</t>
    </r>
    <phoneticPr fontId="1"/>
  </si>
  <si>
    <r>
      <rPr>
        <b/>
        <sz val="9"/>
        <color theme="1"/>
        <rFont val="Meiryo UI"/>
        <family val="3"/>
        <charset val="128"/>
      </rPr>
      <t>一般社員</t>
    </r>
    <r>
      <rPr>
        <sz val="6"/>
        <color theme="1"/>
        <rFont val="Meiryo UI"/>
        <family val="3"/>
        <charset val="128"/>
      </rPr>
      <t xml:space="preserve"> Regular employees</t>
    </r>
    <phoneticPr fontId="1"/>
  </si>
  <si>
    <r>
      <rPr>
        <b/>
        <sz val="9"/>
        <color theme="1"/>
        <rFont val="Meiryo UI"/>
        <family val="3"/>
        <charset val="128"/>
      </rPr>
      <t>月間平均所定外労働時間</t>
    </r>
    <r>
      <rPr>
        <sz val="9"/>
        <color theme="1"/>
        <rFont val="Meiryo UI"/>
        <family val="3"/>
        <charset val="128"/>
      </rPr>
      <t xml:space="preserve">
</t>
    </r>
    <r>
      <rPr>
        <sz val="8"/>
        <color theme="1"/>
        <rFont val="Meiryo UI"/>
        <family val="3"/>
        <charset val="128"/>
      </rPr>
      <t>Average monthly overtime hours worked</t>
    </r>
    <phoneticPr fontId="1"/>
  </si>
  <si>
    <r>
      <rPr>
        <b/>
        <sz val="9"/>
        <color theme="1"/>
        <rFont val="Meiryo UI"/>
        <family val="3"/>
        <charset val="128"/>
      </rPr>
      <t>年間平均所定労働時間</t>
    </r>
    <r>
      <rPr>
        <sz val="9"/>
        <color theme="1"/>
        <rFont val="Meiryo UI"/>
        <family val="3"/>
        <charset val="128"/>
      </rPr>
      <t xml:space="preserve">
</t>
    </r>
    <r>
      <rPr>
        <sz val="8"/>
        <color theme="1"/>
        <rFont val="Meiryo UI"/>
        <family val="3"/>
        <charset val="128"/>
      </rPr>
      <t>Average annual scheduled working hours</t>
    </r>
    <phoneticPr fontId="1"/>
  </si>
  <si>
    <r>
      <rPr>
        <b/>
        <sz val="9"/>
        <color theme="1"/>
        <rFont val="Meiryo UI"/>
        <family val="3"/>
        <charset val="128"/>
      </rPr>
      <t>年次有給休暇</t>
    </r>
    <r>
      <rPr>
        <vertAlign val="superscript"/>
        <sz val="9"/>
        <color theme="1"/>
        <rFont val="Meiryo UI"/>
        <family val="3"/>
        <charset val="128"/>
      </rPr>
      <t xml:space="preserve">※2 </t>
    </r>
    <r>
      <rPr>
        <sz val="9"/>
        <color theme="1"/>
        <rFont val="Meiryo UI"/>
        <family val="3"/>
        <charset val="128"/>
      </rPr>
      <t xml:space="preserve">
Annual paid leave</t>
    </r>
    <r>
      <rPr>
        <vertAlign val="superscript"/>
        <sz val="9"/>
        <color theme="1"/>
        <rFont val="Meiryo UI"/>
        <family val="3"/>
        <charset val="128"/>
      </rPr>
      <t>※2</t>
    </r>
    <phoneticPr fontId="1"/>
  </si>
  <si>
    <r>
      <rPr>
        <b/>
        <sz val="9"/>
        <color theme="1"/>
        <rFont val="Meiryo UI"/>
        <family val="3"/>
        <charset val="128"/>
      </rPr>
      <t>年間平均取得日数　</t>
    </r>
    <r>
      <rPr>
        <sz val="9"/>
        <color theme="1"/>
        <rFont val="Meiryo UI"/>
        <family val="3"/>
        <charset val="128"/>
      </rPr>
      <t xml:space="preserve">
</t>
    </r>
    <r>
      <rPr>
        <sz val="8"/>
        <color theme="1"/>
        <rFont val="Meiryo UI"/>
        <family val="3"/>
        <charset val="128"/>
      </rPr>
      <t>Average annual number of days of paid leave taken</t>
    </r>
    <phoneticPr fontId="1"/>
  </si>
  <si>
    <r>
      <rPr>
        <b/>
        <sz val="9"/>
        <color theme="1"/>
        <rFont val="Meiryo UI"/>
        <family val="3"/>
        <charset val="128"/>
      </rPr>
      <t>年間平均取得率</t>
    </r>
    <r>
      <rPr>
        <vertAlign val="superscript"/>
        <sz val="9"/>
        <color theme="1"/>
        <rFont val="Meiryo UI"/>
        <family val="3"/>
        <charset val="128"/>
      </rPr>
      <t>※3</t>
    </r>
    <r>
      <rPr>
        <sz val="9"/>
        <color theme="1"/>
        <rFont val="Meiryo UI"/>
        <family val="3"/>
        <charset val="128"/>
      </rPr>
      <t xml:space="preserve">
</t>
    </r>
    <r>
      <rPr>
        <sz val="8"/>
        <color theme="1"/>
        <rFont val="Meiryo UI"/>
        <family val="3"/>
        <charset val="128"/>
      </rPr>
      <t>Percentage of average annual paid leave taken</t>
    </r>
    <r>
      <rPr>
        <vertAlign val="superscript"/>
        <sz val="8"/>
        <color theme="1"/>
        <rFont val="Meiryo UI"/>
        <family val="3"/>
        <charset val="128"/>
      </rPr>
      <t>※3</t>
    </r>
    <phoneticPr fontId="3"/>
  </si>
  <si>
    <t>％</t>
  </si>
  <si>
    <r>
      <rPr>
        <b/>
        <sz val="9"/>
        <color theme="1"/>
        <rFont val="Meiryo UI"/>
        <family val="3"/>
        <charset val="128"/>
      </rPr>
      <t>在籍人員</t>
    </r>
    <r>
      <rPr>
        <vertAlign val="superscript"/>
        <sz val="9"/>
        <color theme="1"/>
        <rFont val="Meiryo UI"/>
        <family val="3"/>
        <charset val="128"/>
      </rPr>
      <t xml:space="preserve">※4 </t>
    </r>
    <r>
      <rPr>
        <sz val="9"/>
        <color theme="1"/>
        <rFont val="Meiryo UI"/>
        <family val="3"/>
        <charset val="128"/>
      </rPr>
      <t xml:space="preserve">
</t>
    </r>
    <r>
      <rPr>
        <sz val="8"/>
        <color theme="1"/>
        <rFont val="Meiryo UI"/>
        <family val="3"/>
        <charset val="128"/>
      </rPr>
      <t>Number of enrolled employees</t>
    </r>
    <r>
      <rPr>
        <vertAlign val="superscript"/>
        <sz val="9"/>
        <color theme="1"/>
        <rFont val="Meiryo UI"/>
        <family val="3"/>
        <charset val="128"/>
      </rPr>
      <t>※4</t>
    </r>
    <phoneticPr fontId="3"/>
  </si>
  <si>
    <r>
      <rPr>
        <b/>
        <sz val="9"/>
        <color theme="1"/>
        <rFont val="Meiryo UI"/>
        <family val="3"/>
        <charset val="128"/>
      </rPr>
      <t>ボランティア休暇</t>
    </r>
    <r>
      <rPr>
        <vertAlign val="superscript"/>
        <sz val="9"/>
        <color theme="1"/>
        <rFont val="Meiryo UI"/>
        <family val="3"/>
        <charset val="128"/>
      </rPr>
      <t>※2</t>
    </r>
    <r>
      <rPr>
        <sz val="9"/>
        <color theme="1"/>
        <rFont val="Meiryo UI"/>
        <family val="3"/>
        <charset val="128"/>
      </rPr>
      <t xml:space="preserve">
 Volunteer leave</t>
    </r>
    <r>
      <rPr>
        <vertAlign val="superscript"/>
        <sz val="9"/>
        <color theme="1"/>
        <rFont val="Meiryo UI"/>
        <family val="3"/>
        <charset val="128"/>
      </rPr>
      <t>※2</t>
    </r>
    <phoneticPr fontId="1"/>
  </si>
  <si>
    <r>
      <rPr>
        <b/>
        <sz val="9"/>
        <color theme="1"/>
        <rFont val="Meiryo UI"/>
        <family val="3"/>
        <charset val="128"/>
      </rPr>
      <t>取得者平均取得日数</t>
    </r>
    <r>
      <rPr>
        <sz val="9"/>
        <color theme="1"/>
        <rFont val="Meiryo UI"/>
        <family val="3"/>
        <charset val="128"/>
      </rPr>
      <t xml:space="preserve"> 
</t>
    </r>
    <r>
      <rPr>
        <sz val="8"/>
        <color theme="1"/>
        <rFont val="Meiryo UI"/>
        <family val="3"/>
        <charset val="128"/>
      </rPr>
      <t>Average number of days of 
leave taken</t>
    </r>
    <phoneticPr fontId="1"/>
  </si>
  <si>
    <t>ー</t>
    <phoneticPr fontId="3"/>
  </si>
  <si>
    <r>
      <rPr>
        <b/>
        <sz val="9"/>
        <color theme="1"/>
        <rFont val="Meiryo UI"/>
        <family val="3"/>
        <charset val="128"/>
      </rPr>
      <t xml:space="preserve">のべ取得人数 </t>
    </r>
    <r>
      <rPr>
        <sz val="9"/>
        <color theme="1"/>
        <rFont val="Meiryo UI"/>
        <family val="3"/>
        <charset val="128"/>
      </rPr>
      <t xml:space="preserve">
</t>
    </r>
    <r>
      <rPr>
        <sz val="8"/>
        <color theme="1"/>
        <rFont val="Meiryo UI"/>
        <family val="3"/>
        <charset val="128"/>
      </rPr>
      <t>Total number of employees 
who took leave</t>
    </r>
    <phoneticPr fontId="1"/>
  </si>
  <si>
    <t>※2 データの対象期間は毎年1～12月 The data cover the period from January to December of each year</t>
    <phoneticPr fontId="1"/>
  </si>
  <si>
    <t>人材育成 Human Resource Development</t>
    <rPh sb="0" eb="4">
      <t>ジンザイイクセイ</t>
    </rPh>
    <phoneticPr fontId="1"/>
  </si>
  <si>
    <t>GRI 404-1</t>
    <phoneticPr fontId="3"/>
  </si>
  <si>
    <r>
      <rPr>
        <b/>
        <sz val="9"/>
        <rFont val="Meiryo UI"/>
        <family val="3"/>
        <charset val="128"/>
      </rPr>
      <t>住友金属鉱山㈱</t>
    </r>
    <r>
      <rPr>
        <sz val="9"/>
        <rFont val="Meiryo UI"/>
        <family val="3"/>
        <charset val="128"/>
      </rPr>
      <t xml:space="preserve">
SMM</t>
    </r>
    <phoneticPr fontId="3"/>
  </si>
  <si>
    <r>
      <rPr>
        <b/>
        <sz val="9"/>
        <rFont val="Meiryo UI"/>
        <family val="3"/>
        <charset val="128"/>
      </rPr>
      <t>役員</t>
    </r>
    <r>
      <rPr>
        <sz val="9"/>
        <rFont val="Meiryo UI"/>
        <family val="3"/>
        <charset val="128"/>
      </rPr>
      <t xml:space="preserve"> Officers</t>
    </r>
    <phoneticPr fontId="1"/>
  </si>
  <si>
    <t xml:space="preserve"> 男性　Male</t>
    <phoneticPr fontId="1"/>
  </si>
  <si>
    <t xml:space="preserve"> 女性 Female</t>
    <phoneticPr fontId="1"/>
  </si>
  <si>
    <r>
      <rPr>
        <b/>
        <sz val="9"/>
        <rFont val="Meiryo UI"/>
        <family val="3"/>
        <charset val="128"/>
      </rPr>
      <t>管理職社員</t>
    </r>
    <r>
      <rPr>
        <sz val="9"/>
        <rFont val="Meiryo UI"/>
        <family val="3"/>
        <charset val="128"/>
      </rPr>
      <t xml:space="preserve"> Managers</t>
    </r>
    <phoneticPr fontId="1"/>
  </si>
  <si>
    <t xml:space="preserve"> Male</t>
    <phoneticPr fontId="1"/>
  </si>
  <si>
    <t xml:space="preserve"> Female</t>
    <phoneticPr fontId="1"/>
  </si>
  <si>
    <r>
      <rPr>
        <b/>
        <sz val="9"/>
        <rFont val="Meiryo UI"/>
        <family val="3"/>
        <charset val="128"/>
      </rPr>
      <t>一般社員</t>
    </r>
    <r>
      <rPr>
        <sz val="9"/>
        <rFont val="Meiryo UI"/>
        <family val="3"/>
        <charset val="128"/>
      </rPr>
      <t xml:space="preserve"> Regular employees</t>
    </r>
    <phoneticPr fontId="1"/>
  </si>
  <si>
    <r>
      <rPr>
        <b/>
        <sz val="9"/>
        <rFont val="Meiryo UI"/>
        <family val="3"/>
        <charset val="128"/>
      </rPr>
      <t>期間雇用者および派遣社員</t>
    </r>
    <r>
      <rPr>
        <sz val="9"/>
        <rFont val="Meiryo UI"/>
        <family val="3"/>
        <charset val="128"/>
      </rPr>
      <t xml:space="preserve"> 
</t>
    </r>
    <r>
      <rPr>
        <sz val="8"/>
        <rFont val="Meiryo UI"/>
        <family val="3"/>
        <charset val="128"/>
      </rPr>
      <t>Limited-term employees and dispatched employees</t>
    </r>
    <phoneticPr fontId="1"/>
  </si>
  <si>
    <r>
      <rPr>
        <b/>
        <sz val="9"/>
        <rFont val="Meiryo UI"/>
        <family val="3"/>
        <charset val="128"/>
      </rPr>
      <t xml:space="preserve">国内連結子会社 </t>
    </r>
    <r>
      <rPr>
        <sz val="9"/>
        <rFont val="Meiryo UI"/>
        <family val="3"/>
        <charset val="128"/>
      </rPr>
      <t xml:space="preserve">
Consolidated 
subsidiaries in 
Japan</t>
    </r>
    <rPh sb="2" eb="5">
      <t>レンケツコ</t>
    </rPh>
    <phoneticPr fontId="1"/>
  </si>
  <si>
    <r>
      <rPr>
        <b/>
        <sz val="9"/>
        <rFont val="Meiryo UI"/>
        <family val="3"/>
        <charset val="128"/>
      </rPr>
      <t xml:space="preserve">期間雇用者および派遣社員 </t>
    </r>
    <r>
      <rPr>
        <sz val="9"/>
        <rFont val="Meiryo UI"/>
        <family val="3"/>
        <charset val="128"/>
      </rPr>
      <t xml:space="preserve">
</t>
    </r>
    <r>
      <rPr>
        <sz val="8"/>
        <rFont val="Meiryo UI"/>
        <family val="3"/>
        <charset val="128"/>
      </rPr>
      <t>Limited-term employees and dispatched employees</t>
    </r>
    <phoneticPr fontId="1"/>
  </si>
  <si>
    <r>
      <rPr>
        <b/>
        <sz val="9"/>
        <rFont val="Meiryo UI"/>
        <family val="3"/>
        <charset val="128"/>
      </rPr>
      <t xml:space="preserve">海外連結子会社 </t>
    </r>
    <r>
      <rPr>
        <sz val="9"/>
        <rFont val="Meiryo UI"/>
        <family val="3"/>
        <charset val="128"/>
      </rPr>
      <t xml:space="preserve">
Consolidated 
subsidiaries 
overseas</t>
    </r>
    <rPh sb="2" eb="5">
      <t>レンケツコ</t>
    </rPh>
    <phoneticPr fontId="1"/>
  </si>
  <si>
    <r>
      <rPr>
        <b/>
        <sz val="9"/>
        <rFont val="Meiryo UI"/>
        <family val="3"/>
        <charset val="128"/>
      </rPr>
      <t>住友金属鉱山㈱</t>
    </r>
    <r>
      <rPr>
        <sz val="9"/>
        <rFont val="Meiryo UI"/>
        <family val="3"/>
        <charset val="128"/>
      </rPr>
      <t xml:space="preserve">
SMM</t>
    </r>
    <phoneticPr fontId="1"/>
  </si>
  <si>
    <t>円 JPY</t>
    <rPh sb="0" eb="1">
      <t>エン</t>
    </rPh>
    <phoneticPr fontId="1"/>
  </si>
  <si>
    <t>Average annual hours of education per employee: Total hours of education for all employees ÷ number of officers and employees.</t>
    <phoneticPr fontId="1"/>
  </si>
  <si>
    <t>ダイバーシティ・エクイティ＆インクルージョン Diversity, Equity and Inclusion</t>
    <phoneticPr fontId="1"/>
  </si>
  <si>
    <t>GRI 405-1／GRI 405-2</t>
    <phoneticPr fontId="1"/>
  </si>
  <si>
    <r>
      <rPr>
        <b/>
        <sz val="9"/>
        <color theme="1"/>
        <rFont val="Meiryo UI"/>
        <family val="3"/>
        <charset val="128"/>
      </rPr>
      <t>役員</t>
    </r>
    <r>
      <rPr>
        <sz val="9"/>
        <color theme="1"/>
        <rFont val="Meiryo UI"/>
        <family val="3"/>
        <charset val="128"/>
      </rPr>
      <t xml:space="preserve"> Officers</t>
    </r>
    <phoneticPr fontId="1"/>
  </si>
  <si>
    <r>
      <rPr>
        <b/>
        <sz val="9"/>
        <color theme="1"/>
        <rFont val="Meiryo UI"/>
        <family val="3"/>
        <charset val="128"/>
      </rPr>
      <t>管理職</t>
    </r>
    <r>
      <rPr>
        <sz val="9"/>
        <color theme="1"/>
        <rFont val="Meiryo UI"/>
        <family val="3"/>
        <charset val="128"/>
      </rPr>
      <t xml:space="preserve"> Managers</t>
    </r>
    <phoneticPr fontId="3"/>
  </si>
  <si>
    <r>
      <rPr>
        <b/>
        <sz val="9"/>
        <color theme="1"/>
        <rFont val="Meiryo UI"/>
        <family val="3"/>
        <charset val="128"/>
      </rPr>
      <t>総合職</t>
    </r>
    <r>
      <rPr>
        <sz val="9"/>
        <color theme="1"/>
        <rFont val="Meiryo UI"/>
        <family val="3"/>
        <charset val="128"/>
      </rPr>
      <t xml:space="preserve">
Managerial track 
employees</t>
    </r>
    <phoneticPr fontId="3"/>
  </si>
  <si>
    <r>
      <rPr>
        <b/>
        <sz val="9"/>
        <color theme="1"/>
        <rFont val="Meiryo UI"/>
        <family val="3"/>
        <charset val="128"/>
      </rPr>
      <t xml:space="preserve">一般社員 </t>
    </r>
    <r>
      <rPr>
        <sz val="9"/>
        <color theme="1"/>
        <rFont val="Meiryo UI"/>
        <family val="3"/>
        <charset val="128"/>
      </rPr>
      <t xml:space="preserve">
Regular employees</t>
    </r>
    <phoneticPr fontId="3"/>
  </si>
  <si>
    <r>
      <rPr>
        <b/>
        <sz val="9"/>
        <color theme="1"/>
        <rFont val="Meiryo UI"/>
        <family val="3"/>
        <charset val="128"/>
      </rPr>
      <t>総合職・専門職</t>
    </r>
    <r>
      <rPr>
        <sz val="9"/>
        <color theme="1"/>
        <rFont val="Meiryo UI"/>
        <family val="3"/>
        <charset val="128"/>
      </rPr>
      <t xml:space="preserve">
Managerial track &amp; 
professional employees</t>
    </r>
    <phoneticPr fontId="3"/>
  </si>
  <si>
    <r>
      <rPr>
        <b/>
        <sz val="9"/>
        <color theme="1"/>
        <rFont val="Meiryo UI"/>
        <family val="3"/>
        <charset val="128"/>
      </rPr>
      <t xml:space="preserve">基幹職 </t>
    </r>
    <r>
      <rPr>
        <sz val="9"/>
        <color theme="1"/>
        <rFont val="Meiryo UI"/>
        <family val="3"/>
      </rPr>
      <t xml:space="preserve">
</t>
    </r>
    <r>
      <rPr>
        <sz val="8"/>
        <color theme="1"/>
        <rFont val="Meiryo UI"/>
        <family val="3"/>
        <charset val="128"/>
      </rPr>
      <t>Operating track employees</t>
    </r>
    <phoneticPr fontId="1"/>
  </si>
  <si>
    <r>
      <rPr>
        <b/>
        <sz val="9"/>
        <color theme="1"/>
        <rFont val="Meiryo UI"/>
        <family val="3"/>
        <charset val="128"/>
      </rPr>
      <t>期間雇用者</t>
    </r>
    <r>
      <rPr>
        <sz val="9"/>
        <color theme="1"/>
        <rFont val="Meiryo UI"/>
        <family val="3"/>
        <charset val="128"/>
      </rPr>
      <t xml:space="preserve"> Limited-term employees</t>
    </r>
    <phoneticPr fontId="1"/>
  </si>
  <si>
    <r>
      <rPr>
        <b/>
        <sz val="9"/>
        <color theme="1"/>
        <rFont val="Meiryo UI"/>
        <family val="3"/>
        <charset val="128"/>
      </rPr>
      <t>管理職</t>
    </r>
    <r>
      <rPr>
        <sz val="9"/>
        <color theme="1"/>
        <rFont val="Meiryo UI"/>
        <family val="3"/>
        <charset val="128"/>
      </rPr>
      <t xml:space="preserve">  Managers</t>
    </r>
    <phoneticPr fontId="3"/>
  </si>
  <si>
    <r>
      <rPr>
        <b/>
        <sz val="9"/>
        <color theme="1"/>
        <rFont val="Meiryo UI"/>
        <family val="3"/>
        <charset val="128"/>
      </rPr>
      <t>総合職　</t>
    </r>
    <r>
      <rPr>
        <sz val="9"/>
        <color theme="1"/>
        <rFont val="Meiryo UI"/>
        <family val="3"/>
        <charset val="128"/>
      </rPr>
      <t xml:space="preserve">
Managerial track employees　</t>
    </r>
    <phoneticPr fontId="3"/>
  </si>
  <si>
    <r>
      <rPr>
        <b/>
        <sz val="9"/>
        <color theme="1"/>
        <rFont val="Meiryo UI"/>
        <family val="3"/>
        <charset val="128"/>
      </rPr>
      <t>定期採用</t>
    </r>
    <r>
      <rPr>
        <sz val="9"/>
        <color theme="1"/>
        <rFont val="Meiryo UI"/>
        <family val="3"/>
        <charset val="128"/>
      </rPr>
      <t>　</t>
    </r>
    <r>
      <rPr>
        <sz val="8"/>
        <color theme="1"/>
        <rFont val="Meiryo UI"/>
        <family val="3"/>
        <charset val="128"/>
      </rPr>
      <t>New graduates</t>
    </r>
    <phoneticPr fontId="3"/>
  </si>
  <si>
    <r>
      <rPr>
        <b/>
        <sz val="9"/>
        <color theme="1"/>
        <rFont val="Meiryo UI"/>
        <family val="3"/>
        <charset val="128"/>
      </rPr>
      <t>中途採用</t>
    </r>
    <r>
      <rPr>
        <sz val="9"/>
        <color theme="1"/>
        <rFont val="Meiryo UI"/>
        <family val="3"/>
        <charset val="128"/>
      </rPr>
      <t>　</t>
    </r>
    <r>
      <rPr>
        <sz val="8"/>
        <color theme="1"/>
        <rFont val="Meiryo UI"/>
        <family val="3"/>
        <charset val="128"/>
      </rPr>
      <t>Mid-career hires</t>
    </r>
    <rPh sb="0" eb="2">
      <t>チュウト</t>
    </rPh>
    <rPh sb="2" eb="4">
      <t>サイヨウ</t>
    </rPh>
    <phoneticPr fontId="3"/>
  </si>
  <si>
    <r>
      <rPr>
        <b/>
        <sz val="9"/>
        <color theme="1"/>
        <rFont val="Meiryo UI"/>
        <family val="3"/>
        <charset val="128"/>
      </rPr>
      <t xml:space="preserve">基幹職 </t>
    </r>
    <r>
      <rPr>
        <sz val="9"/>
        <color theme="1"/>
        <rFont val="Meiryo UI"/>
        <family val="3"/>
        <charset val="128"/>
      </rPr>
      <t xml:space="preserve">
Operating track employees</t>
    </r>
    <rPh sb="0" eb="2">
      <t>キカン</t>
    </rPh>
    <phoneticPr fontId="3"/>
  </si>
  <si>
    <t>比率
女性：男性
female to male</t>
    <phoneticPr fontId="1"/>
  </si>
  <si>
    <t>100：165</t>
    <phoneticPr fontId="3"/>
  </si>
  <si>
    <t>100:169</t>
    <phoneticPr fontId="1"/>
  </si>
  <si>
    <t>100:153</t>
  </si>
  <si>
    <t>100:152</t>
    <phoneticPr fontId="1"/>
  </si>
  <si>
    <t>100：112</t>
    <phoneticPr fontId="3"/>
  </si>
  <si>
    <t>100:123</t>
  </si>
  <si>
    <t>100:110</t>
  </si>
  <si>
    <t>100:108</t>
    <phoneticPr fontId="1"/>
  </si>
  <si>
    <r>
      <rPr>
        <b/>
        <sz val="9"/>
        <color theme="1"/>
        <rFont val="Meiryo UI"/>
        <family val="3"/>
        <charset val="128"/>
      </rPr>
      <t>一般社員</t>
    </r>
    <r>
      <rPr>
        <sz val="9"/>
        <color theme="1"/>
        <rFont val="Meiryo UI"/>
        <family val="3"/>
        <charset val="128"/>
      </rPr>
      <t xml:space="preserve"> Regular employees </t>
    </r>
    <phoneticPr fontId="1"/>
  </si>
  <si>
    <t>100：132</t>
    <phoneticPr fontId="3"/>
  </si>
  <si>
    <t>100:118</t>
  </si>
  <si>
    <t>100:111</t>
  </si>
  <si>
    <t>100:111</t>
    <phoneticPr fontId="1"/>
  </si>
  <si>
    <r>
      <rPr>
        <b/>
        <sz val="9"/>
        <color theme="1"/>
        <rFont val="Meiryo UI"/>
        <family val="3"/>
        <charset val="128"/>
      </rPr>
      <t>期間雇用者</t>
    </r>
    <r>
      <rPr>
        <vertAlign val="superscript"/>
        <sz val="9"/>
        <color theme="1"/>
        <rFont val="Meiryo UI"/>
        <family val="3"/>
        <charset val="128"/>
      </rPr>
      <t xml:space="preserve">※2 </t>
    </r>
    <r>
      <rPr>
        <sz val="9"/>
        <color theme="1"/>
        <rFont val="Meiryo UI"/>
        <family val="3"/>
        <charset val="128"/>
      </rPr>
      <t>Limited-term employees</t>
    </r>
    <r>
      <rPr>
        <vertAlign val="superscript"/>
        <sz val="9"/>
        <color theme="1"/>
        <rFont val="Meiryo UI"/>
        <family val="3"/>
        <charset val="128"/>
      </rPr>
      <t>※2</t>
    </r>
    <phoneticPr fontId="1"/>
  </si>
  <si>
    <t>100：333</t>
    <phoneticPr fontId="3"/>
  </si>
  <si>
    <t>100:313</t>
  </si>
  <si>
    <t>100:299</t>
  </si>
  <si>
    <t>100:286</t>
    <phoneticPr fontId="1"/>
  </si>
  <si>
    <t>100：149</t>
    <phoneticPr fontId="3"/>
  </si>
  <si>
    <t>100:148</t>
  </si>
  <si>
    <t>100:144</t>
  </si>
  <si>
    <t>※4</t>
    <phoneticPr fontId="1"/>
  </si>
  <si>
    <t>100：111</t>
    <phoneticPr fontId="3"/>
  </si>
  <si>
    <t>100:129</t>
  </si>
  <si>
    <t>100:114</t>
  </si>
  <si>
    <t>100：115</t>
    <phoneticPr fontId="3"/>
  </si>
  <si>
    <t>100:130</t>
  </si>
  <si>
    <t>100:126</t>
  </si>
  <si>
    <t>100:124</t>
  </si>
  <si>
    <t>100：279</t>
    <phoneticPr fontId="3"/>
  </si>
  <si>
    <t>100:248</t>
  </si>
  <si>
    <t>100:252</t>
  </si>
  <si>
    <t>100:254</t>
  </si>
  <si>
    <t>※5</t>
    <phoneticPr fontId="1"/>
  </si>
  <si>
    <t>GRI 401-3</t>
  </si>
  <si>
    <t>%</t>
  </si>
  <si>
    <r>
      <t>　</t>
    </r>
    <r>
      <rPr>
        <b/>
        <sz val="9"/>
        <rFont val="Meiryo UI"/>
        <family val="3"/>
        <charset val="128"/>
      </rPr>
      <t>男性</t>
    </r>
    <r>
      <rPr>
        <sz val="9"/>
        <rFont val="Meiryo UI"/>
        <family val="3"/>
        <charset val="128"/>
      </rPr>
      <t xml:space="preserve"> Male</t>
    </r>
    <rPh sb="1" eb="3">
      <t>ダンセイ</t>
    </rPh>
    <phoneticPr fontId="1"/>
  </si>
  <si>
    <r>
      <t>　</t>
    </r>
    <r>
      <rPr>
        <b/>
        <sz val="9"/>
        <rFont val="Meiryo UI"/>
        <family val="3"/>
        <charset val="128"/>
      </rPr>
      <t xml:space="preserve">女性 </t>
    </r>
    <r>
      <rPr>
        <sz val="9"/>
        <rFont val="Meiryo UI"/>
        <family val="3"/>
        <charset val="128"/>
      </rPr>
      <t>Female</t>
    </r>
    <rPh sb="1" eb="3">
      <t>ジョセイ</t>
    </rPh>
    <phoneticPr fontId="1"/>
  </si>
  <si>
    <t>　Male</t>
    <phoneticPr fontId="1"/>
  </si>
  <si>
    <t>ー</t>
  </si>
  <si>
    <t xml:space="preserve"> People</t>
    <phoneticPr fontId="1"/>
  </si>
  <si>
    <t>　Female</t>
    <phoneticPr fontId="1"/>
  </si>
  <si>
    <t>　Male</t>
    <phoneticPr fontId="3"/>
  </si>
  <si>
    <t>(15/15)</t>
  </si>
  <si>
    <t>(37/37)</t>
  </si>
  <si>
    <t>(79/79)</t>
  </si>
  <si>
    <t>(16/16)</t>
  </si>
  <si>
    <t>(11/11)</t>
  </si>
  <si>
    <t>(13/13)</t>
  </si>
  <si>
    <t>(6/6)</t>
  </si>
  <si>
    <t>(17/17)</t>
  </si>
  <si>
    <t>(89/91)</t>
  </si>
  <si>
    <t>(12/13)</t>
  </si>
  <si>
    <t>報告対象年度に育休を取得した者のうちその前年度に出産した者が含まれるため、育休取得率が100%を超えることがある</t>
    <phoneticPr fontId="3"/>
  </si>
  <si>
    <t>The percentage of parental leave taken may exceed 100% because those who took parental leave in the reporting year include those who gave birth in the previous year.</t>
  </si>
  <si>
    <t>※1 2021年度までは育児休業取得率のみ、2022年度以降の男性の育児休業取得率は育児休業等と育児目的休暇の取得割合を含んだ取得率</t>
    <phoneticPr fontId="1"/>
  </si>
  <si>
    <t>　　　女性社員：2025年度に出産した者の数 Female employees: number of employees who gave birth in FY2025</t>
    <phoneticPr fontId="1"/>
  </si>
  <si>
    <t>介護休業 Caregiver Leave</t>
    <phoneticPr fontId="1"/>
  </si>
  <si>
    <t>住友金属鉱山㈱</t>
  </si>
  <si>
    <t>SMM</t>
  </si>
  <si>
    <r>
      <rPr>
        <b/>
        <sz val="9"/>
        <rFont val="Meiryo UI"/>
        <family val="3"/>
        <charset val="128"/>
      </rPr>
      <t xml:space="preserve">取得のべ日数 </t>
    </r>
    <r>
      <rPr>
        <sz val="9"/>
        <rFont val="Meiryo UI"/>
        <family val="3"/>
        <charset val="128"/>
      </rPr>
      <t xml:space="preserve">
Total number of days of leave taken</t>
    </r>
    <phoneticPr fontId="1"/>
  </si>
  <si>
    <t>日 Day</t>
    <phoneticPr fontId="1"/>
  </si>
  <si>
    <r>
      <rPr>
        <b/>
        <sz val="9"/>
        <rFont val="Meiryo UI"/>
        <family val="3"/>
        <charset val="128"/>
      </rPr>
      <t xml:space="preserve">一人当たり取得平均日数 </t>
    </r>
    <r>
      <rPr>
        <sz val="9"/>
        <rFont val="Meiryo UI"/>
        <family val="3"/>
        <charset val="128"/>
      </rPr>
      <t xml:space="preserve">
Average number of days per person</t>
    </r>
    <phoneticPr fontId="1"/>
  </si>
  <si>
    <r>
      <rPr>
        <b/>
        <sz val="9"/>
        <rFont val="Meiryo UI"/>
        <family val="3"/>
        <charset val="128"/>
      </rPr>
      <t>取得のべ日数</t>
    </r>
    <r>
      <rPr>
        <sz val="9"/>
        <rFont val="Meiryo UI"/>
        <family val="3"/>
        <charset val="128"/>
      </rPr>
      <t xml:space="preserve"> 
Total number of days of leave taken</t>
    </r>
    <phoneticPr fontId="1"/>
  </si>
  <si>
    <t>介護休暇は対象家族1人の1要介護状態につき、年間6日を限度とし、1日または1時間単位で取得することができる</t>
  </si>
  <si>
    <t>GRI 202-1</t>
    <phoneticPr fontId="3"/>
  </si>
  <si>
    <t>April 2022</t>
    <phoneticPr fontId="1"/>
  </si>
  <si>
    <t>April 2023</t>
  </si>
  <si>
    <t>April 2024</t>
  </si>
  <si>
    <t>April 2025</t>
  </si>
  <si>
    <t>April 2026</t>
  </si>
  <si>
    <t>比率 Ratio</t>
    <rPh sb="0" eb="2">
      <t>ヒリツ</t>
    </rPh>
    <phoneticPr fontId="3"/>
  </si>
  <si>
    <t>100：100</t>
  </si>
  <si>
    <r>
      <rPr>
        <b/>
        <sz val="9"/>
        <rFont val="Meiryo UI"/>
        <family val="3"/>
        <charset val="128"/>
      </rPr>
      <t xml:space="preserve">高卒 </t>
    </r>
    <r>
      <rPr>
        <sz val="9"/>
        <rFont val="Meiryo UI"/>
        <family val="3"/>
        <charset val="128"/>
      </rPr>
      <t xml:space="preserve">
High school graduate</t>
    </r>
    <phoneticPr fontId="3"/>
  </si>
  <si>
    <r>
      <rPr>
        <b/>
        <sz val="9"/>
        <rFont val="Meiryo UI"/>
        <family val="3"/>
        <charset val="128"/>
      </rPr>
      <t>月給</t>
    </r>
    <r>
      <rPr>
        <sz val="9"/>
        <rFont val="Meiryo UI"/>
        <family val="3"/>
        <charset val="128"/>
      </rPr>
      <t xml:space="preserve"> Monthly salary</t>
    </r>
    <phoneticPr fontId="3"/>
  </si>
  <si>
    <t>円 JPY</t>
    <phoneticPr fontId="3"/>
  </si>
  <si>
    <r>
      <rPr>
        <b/>
        <sz val="9"/>
        <rFont val="Meiryo UI"/>
        <family val="3"/>
        <charset val="128"/>
      </rPr>
      <t xml:space="preserve">最低賃金との比較 </t>
    </r>
    <r>
      <rPr>
        <sz val="9"/>
        <rFont val="Meiryo UI"/>
        <family val="3"/>
        <charset val="128"/>
      </rPr>
      <t xml:space="preserve">
Comparison with minimum wage</t>
    </r>
    <phoneticPr fontId="3"/>
  </si>
  <si>
    <r>
      <rPr>
        <b/>
        <sz val="9"/>
        <rFont val="Meiryo UI"/>
        <family val="3"/>
        <charset val="128"/>
      </rPr>
      <t xml:space="preserve">高専卒 </t>
    </r>
    <r>
      <rPr>
        <sz val="9"/>
        <rFont val="Meiryo UI"/>
        <family val="3"/>
        <charset val="128"/>
      </rPr>
      <t xml:space="preserve">
College of technology graduate</t>
    </r>
    <phoneticPr fontId="3"/>
  </si>
  <si>
    <r>
      <rPr>
        <b/>
        <sz val="9"/>
        <rFont val="Meiryo UI"/>
        <family val="3"/>
        <charset val="128"/>
      </rPr>
      <t xml:space="preserve">大学卒 </t>
    </r>
    <r>
      <rPr>
        <sz val="9"/>
        <rFont val="Meiryo UI"/>
        <family val="3"/>
        <charset val="128"/>
      </rPr>
      <t xml:space="preserve">
University graduate</t>
    </r>
    <phoneticPr fontId="3"/>
  </si>
  <si>
    <r>
      <rPr>
        <b/>
        <sz val="9"/>
        <rFont val="Meiryo UI"/>
        <family val="3"/>
        <charset val="128"/>
      </rPr>
      <t>大学院卒(博士)</t>
    </r>
    <r>
      <rPr>
        <sz val="9"/>
        <rFont val="Meiryo UI"/>
        <family val="3"/>
        <charset val="128"/>
      </rPr>
      <t xml:space="preserve">
Doctorate degree</t>
    </r>
    <rPh sb="5" eb="7">
      <t>ハクシ</t>
    </rPh>
    <phoneticPr fontId="3"/>
  </si>
  <si>
    <t>※ 地域最低賃金に対する標準新人給与の比率は、高卒および高専卒は愛媛県、大学卒以上は東京都の最低賃金と比較</t>
    <phoneticPr fontId="3"/>
  </si>
  <si>
    <r>
      <t>障害者雇用</t>
    </r>
    <r>
      <rPr>
        <b/>
        <vertAlign val="superscript"/>
        <sz val="11"/>
        <color theme="7" tint="-0.249977111117893"/>
        <rFont val="Meiryo UI"/>
        <family val="3"/>
        <charset val="128"/>
      </rPr>
      <t>※1</t>
    </r>
    <r>
      <rPr>
        <b/>
        <sz val="11"/>
        <color theme="7" tint="-0.249977111117893"/>
        <rFont val="Meiryo UI"/>
        <family val="3"/>
        <charset val="128"/>
      </rPr>
      <t>の促進 Promoting Employment of People with Disabilities</t>
    </r>
    <r>
      <rPr>
        <b/>
        <vertAlign val="superscript"/>
        <sz val="11"/>
        <color theme="7" tint="-0.249977111117893"/>
        <rFont val="Meiryo UI"/>
        <family val="3"/>
        <charset val="128"/>
      </rPr>
      <t>※1</t>
    </r>
    <rPh sb="1" eb="2">
      <t>ガイ</t>
    </rPh>
    <phoneticPr fontId="3"/>
  </si>
  <si>
    <t>GRI 405-1</t>
    <phoneticPr fontId="3"/>
  </si>
  <si>
    <t>June 2021</t>
    <phoneticPr fontId="1"/>
  </si>
  <si>
    <t>June 2022</t>
  </si>
  <si>
    <t>June 2023</t>
  </si>
  <si>
    <t>June 2024</t>
  </si>
  <si>
    <t>June 2025</t>
  </si>
  <si>
    <r>
      <rPr>
        <b/>
        <sz val="9"/>
        <color theme="1"/>
        <rFont val="Meiryo UI"/>
        <family val="3"/>
        <charset val="128"/>
      </rPr>
      <t>障害者雇用者数</t>
    </r>
    <r>
      <rPr>
        <vertAlign val="superscript"/>
        <sz val="9"/>
        <color theme="1"/>
        <rFont val="Meiryo UI"/>
        <family val="3"/>
        <charset val="128"/>
      </rPr>
      <t>※2</t>
    </r>
    <r>
      <rPr>
        <sz val="9"/>
        <color theme="1"/>
        <rFont val="Meiryo UI"/>
        <family val="3"/>
        <charset val="128"/>
      </rPr>
      <t xml:space="preserve"> 
Number of employees with disabilities</t>
    </r>
    <r>
      <rPr>
        <vertAlign val="superscript"/>
        <sz val="9"/>
        <color theme="1"/>
        <rFont val="Meiryo UI"/>
        <family val="3"/>
        <charset val="128"/>
      </rPr>
      <t>※2</t>
    </r>
    <rPh sb="1" eb="2">
      <t>ガイ</t>
    </rPh>
    <phoneticPr fontId="3"/>
  </si>
  <si>
    <r>
      <rPr>
        <b/>
        <sz val="9"/>
        <color theme="1"/>
        <rFont val="Meiryo UI"/>
        <family val="3"/>
        <charset val="128"/>
      </rPr>
      <t xml:space="preserve">障害者雇用率 </t>
    </r>
    <r>
      <rPr>
        <sz val="9"/>
        <color theme="1"/>
        <rFont val="Meiryo UI"/>
        <family val="3"/>
        <charset val="128"/>
      </rPr>
      <t xml:space="preserve">
Employment rate of employees with disabilities</t>
    </r>
    <rPh sb="1" eb="2">
      <t>ガイ</t>
    </rPh>
    <phoneticPr fontId="3"/>
  </si>
  <si>
    <t>※1 データは各年度6月1日時点 The data are as of June 1 of each fiscal year.</t>
    <phoneticPr fontId="3"/>
  </si>
  <si>
    <t xml:space="preserve">※2 障害者雇用者数は、法定雇用率の算定における障がい者雇用者数のカウント方法による </t>
    <rPh sb="4" eb="5">
      <t>ガイ</t>
    </rPh>
    <phoneticPr fontId="3"/>
  </si>
  <si>
    <t>労使関係 Labor-Management Relations</t>
    <rPh sb="0" eb="4">
      <t>ロウシカンケイ</t>
    </rPh>
    <phoneticPr fontId="1"/>
  </si>
  <si>
    <t>GRI 2-30</t>
    <phoneticPr fontId="3"/>
  </si>
  <si>
    <r>
      <rPr>
        <b/>
        <sz val="9"/>
        <color theme="1"/>
        <rFont val="Meiryo UI"/>
        <family val="3"/>
        <charset val="128"/>
      </rPr>
      <t>労働組合員</t>
    </r>
    <r>
      <rPr>
        <vertAlign val="superscript"/>
        <sz val="9"/>
        <color theme="1"/>
        <rFont val="Meiryo UI"/>
        <family val="3"/>
        <charset val="128"/>
      </rPr>
      <t>※</t>
    </r>
    <r>
      <rPr>
        <sz val="9"/>
        <color theme="1"/>
        <rFont val="Meiryo UI"/>
        <family val="3"/>
        <charset val="128"/>
      </rPr>
      <t xml:space="preserve">
Labor union members</t>
    </r>
    <r>
      <rPr>
        <vertAlign val="superscript"/>
        <sz val="9"/>
        <color theme="1"/>
        <rFont val="Meiryo UI"/>
        <family val="3"/>
        <charset val="128"/>
      </rPr>
      <t>※</t>
    </r>
    <phoneticPr fontId="3"/>
  </si>
  <si>
    <r>
      <rPr>
        <b/>
        <sz val="9"/>
        <color theme="1"/>
        <rFont val="Meiryo UI"/>
        <family val="3"/>
        <charset val="128"/>
      </rPr>
      <t>住友金属鉱山グループ</t>
    </r>
    <r>
      <rPr>
        <sz val="9"/>
        <color theme="1"/>
        <rFont val="Meiryo UI"/>
        <family val="3"/>
        <charset val="128"/>
      </rPr>
      <t xml:space="preserve">
SMM Group</t>
    </r>
    <phoneticPr fontId="1"/>
  </si>
  <si>
    <r>
      <rPr>
        <b/>
        <sz val="9"/>
        <color theme="1"/>
        <rFont val="Meiryo UI"/>
        <family val="3"/>
        <charset val="128"/>
      </rPr>
      <t>日本</t>
    </r>
    <r>
      <rPr>
        <sz val="9"/>
        <color theme="1"/>
        <rFont val="Meiryo UI"/>
        <family val="3"/>
        <charset val="128"/>
      </rPr>
      <t xml:space="preserve"> Japan</t>
    </r>
    <rPh sb="0" eb="2">
      <t>ニホン</t>
    </rPh>
    <phoneticPr fontId="3"/>
  </si>
  <si>
    <r>
      <rPr>
        <b/>
        <sz val="9"/>
        <color theme="1"/>
        <rFont val="Meiryo UI"/>
        <family val="3"/>
        <charset val="128"/>
      </rPr>
      <t>海外</t>
    </r>
    <r>
      <rPr>
        <sz val="9"/>
        <color theme="1"/>
        <rFont val="Meiryo UI"/>
        <family val="3"/>
        <charset val="128"/>
      </rPr>
      <t xml:space="preserve"> Overseas</t>
    </r>
    <phoneticPr fontId="3"/>
  </si>
  <si>
    <t>従業員の安全・衛生 Health and Safety</t>
    <phoneticPr fontId="1"/>
  </si>
  <si>
    <t>業務上災害 Work-Related Incidents</t>
    <rPh sb="0" eb="3">
      <t>ギョウムジョウ</t>
    </rPh>
    <rPh sb="3" eb="5">
      <t>サイガイ</t>
    </rPh>
    <phoneticPr fontId="3"/>
  </si>
  <si>
    <t>GRI 403-9</t>
    <phoneticPr fontId="3"/>
  </si>
  <si>
    <t>住友金属鉱山グループ　SMM Group</t>
    <rPh sb="0" eb="6">
      <t>スミトモキンゾクコウザン</t>
    </rPh>
    <phoneticPr fontId="1"/>
  </si>
  <si>
    <r>
      <rPr>
        <b/>
        <sz val="9"/>
        <color theme="1"/>
        <rFont val="Meiryo UI"/>
        <family val="3"/>
        <charset val="128"/>
      </rPr>
      <t>業務上の死亡災害</t>
    </r>
    <r>
      <rPr>
        <sz val="9"/>
        <color theme="1"/>
        <rFont val="Meiryo UI"/>
        <family val="3"/>
        <charset val="128"/>
      </rPr>
      <t xml:space="preserve"> Work-related fatalities　</t>
    </r>
    <phoneticPr fontId="1"/>
  </si>
  <si>
    <r>
      <rPr>
        <b/>
        <sz val="9"/>
        <color theme="1"/>
        <rFont val="Meiryo UI"/>
        <family val="3"/>
        <charset val="128"/>
      </rPr>
      <t>件数</t>
    </r>
    <r>
      <rPr>
        <sz val="9"/>
        <color theme="1"/>
        <rFont val="Meiryo UI"/>
        <family val="3"/>
        <charset val="128"/>
      </rPr>
      <t xml:space="preserve"> Cases</t>
    </r>
    <phoneticPr fontId="3"/>
  </si>
  <si>
    <r>
      <rPr>
        <b/>
        <sz val="9"/>
        <color theme="1"/>
        <rFont val="Meiryo UI"/>
        <family val="3"/>
        <charset val="128"/>
      </rPr>
      <t>国内事業所</t>
    </r>
    <r>
      <rPr>
        <sz val="9"/>
        <color theme="1"/>
        <rFont val="Meiryo UI"/>
        <family val="3"/>
        <charset val="128"/>
      </rPr>
      <t xml:space="preserve">
Business sites in Japan</t>
    </r>
    <phoneticPr fontId="3"/>
  </si>
  <si>
    <r>
      <rPr>
        <b/>
        <sz val="9"/>
        <color theme="1"/>
        <rFont val="Meiryo UI"/>
        <family val="3"/>
        <charset val="128"/>
      </rPr>
      <t>従業員</t>
    </r>
    <r>
      <rPr>
        <sz val="9"/>
        <color theme="1"/>
        <rFont val="Meiryo UI"/>
        <family val="3"/>
        <charset val="128"/>
      </rPr>
      <t xml:space="preserve">
Employees</t>
    </r>
    <phoneticPr fontId="3"/>
  </si>
  <si>
    <t>Cases</t>
    <phoneticPr fontId="3"/>
  </si>
  <si>
    <r>
      <rPr>
        <b/>
        <sz val="9"/>
        <color theme="1"/>
        <rFont val="Meiryo UI"/>
        <family val="3"/>
        <charset val="128"/>
      </rPr>
      <t>従業員以外の労働者</t>
    </r>
    <r>
      <rPr>
        <sz val="9"/>
        <color theme="1"/>
        <rFont val="Meiryo UI"/>
        <family val="3"/>
        <charset val="128"/>
      </rPr>
      <t xml:space="preserve">
Non-employee workers</t>
    </r>
    <phoneticPr fontId="3"/>
  </si>
  <si>
    <t>Employees</t>
    <phoneticPr fontId="3"/>
  </si>
  <si>
    <t>Non-employee workers</t>
    <phoneticPr fontId="3"/>
  </si>
  <si>
    <t>Business sites in Japan</t>
    <phoneticPr fontId="3"/>
  </si>
  <si>
    <t>Hours</t>
    <phoneticPr fontId="3"/>
  </si>
  <si>
    <t xml:space="preserve">※4,5 </t>
    <phoneticPr fontId="3"/>
  </si>
  <si>
    <t>※4</t>
    <phoneticPr fontId="3"/>
  </si>
  <si>
    <t>※1 従業員は、関係会社の社員やパートを含む “Employees” includes employees and part-time workers from SMM Group companies.</t>
    <phoneticPr fontId="1"/>
  </si>
  <si>
    <t>※2 割合は、1,000,000時間で計算 Frequency rate calculated per 1,000,000 hours.</t>
    <phoneticPr fontId="1"/>
  </si>
  <si>
    <t>“Recordable work-related injuries” is the total of injuries that required hospital treatment and resulted in absence from work and injuries not resulting in absence from work.</t>
    <phoneticPr fontId="1"/>
  </si>
  <si>
    <t>※4 一人当たりの年間労働時間を2,000時間として推計 Estimated based on one person working 2,000 hours per year.</t>
    <rPh sb="3" eb="4">
      <t>イチ</t>
    </rPh>
    <phoneticPr fontId="1"/>
  </si>
  <si>
    <t>業務上疾病 Work-Related Ill Health</t>
    <phoneticPr fontId="3"/>
  </si>
  <si>
    <t>GRI 403-10</t>
    <phoneticPr fontId="3"/>
  </si>
  <si>
    <t>住友金属鉱山グループ　SMM Group</t>
  </si>
  <si>
    <t>※ 従業員は、関係会社の社員やパートを含む “Employees” includes employees and part-time workers from SMM Group companies.</t>
    <phoneticPr fontId="1"/>
  </si>
  <si>
    <t>労働安全衛生マネジメントシステム Occupational Health and Safety Management System</t>
    <phoneticPr fontId="3"/>
  </si>
  <si>
    <t>GRI 403-1／403-8</t>
    <phoneticPr fontId="3"/>
  </si>
  <si>
    <t xml:space="preserve">※2,4 </t>
    <phoneticPr fontId="3"/>
  </si>
  <si>
    <t>82(5)</t>
  </si>
  <si>
    <t>%</t>
    <phoneticPr fontId="3"/>
  </si>
  <si>
    <t>常駐協力会社 Regular contractors</t>
    <phoneticPr fontId="3"/>
  </si>
  <si>
    <t>1,032(100)</t>
  </si>
  <si>
    <t>1,030(99)</t>
  </si>
  <si>
    <t>5,996(100)</t>
  </si>
  <si>
    <t>22(2)</t>
  </si>
  <si>
    <r>
      <t xml:space="preserve">社
</t>
    </r>
    <r>
      <rPr>
        <sz val="6"/>
        <color theme="1"/>
        <rFont val="Meiryo UI"/>
        <family val="3"/>
        <charset val="128"/>
      </rPr>
      <t>Companies</t>
    </r>
    <rPh sb="0" eb="1">
      <t>シャ</t>
    </rPh>
    <phoneticPr fontId="3"/>
  </si>
  <si>
    <t>※1 当社グループの労働安全衛生管理下にある派遣労働者を含む Including dispatched employees covered by SMM Group occupational health and safety administration.</t>
    <phoneticPr fontId="1"/>
  </si>
  <si>
    <t>※2 【国内】 労働安全衛生法に従った安全衛生管理体制を構築し、方針・目標・計画を立てて、1年間を単位としてPDCAを回しながら、各階層の役割に応じた活動をしているため、100%となる</t>
    <phoneticPr fontId="1"/>
  </si>
  <si>
    <t>【海外】 各国の安全衛生関連法に従い構築している Overseas: We have built the system in accordance with the occupational health and safety laws and regulations of each country.</t>
    <rPh sb="5" eb="6">
      <t>カク</t>
    </rPh>
    <phoneticPr fontId="3"/>
  </si>
  <si>
    <t>Overseas: The business division with jurisdiction carries out audits around twice a year in the form of inspections. Dongguan Sumiko Electronic Paste Co., Ltd. carries out an internal audit each year.</t>
    <phoneticPr fontId="1"/>
  </si>
  <si>
    <t>※4 安全統計対象事業場の労働者 Workers at business sites covered by safety statistics</t>
    <phoneticPr fontId="1"/>
  </si>
  <si>
    <t>※5 2025年実績は次の通り Results for 2025 are as follows:</t>
    <phoneticPr fontId="1"/>
  </si>
  <si>
    <t>【国内】 ISO45001：日本ケッチェン、菱刈鉱山、ニッケル工場、東予工場</t>
    <phoneticPr fontId="1"/>
  </si>
  <si>
    <t>Japan: ISO 45001: Nippon Ketjen Co., Ltd.; Hishikari Mine; Niihama Nickel Refinery; Toyo Smelter &amp; Refinery.</t>
    <phoneticPr fontId="1"/>
  </si>
  <si>
    <t>　　　　「労働局」による第三者監査を実施：台住電子材料股份有限公司</t>
    <phoneticPr fontId="1"/>
  </si>
  <si>
    <t>※6 2025年実績は次の通り Results for 2025 are as follows:</t>
    <phoneticPr fontId="1"/>
  </si>
  <si>
    <t>【国内】 JISHA方式適格OSHMS：日向製錬所の1協力会社で取得済み</t>
    <phoneticPr fontId="1"/>
  </si>
  <si>
    <t>Japan: JISHA OSHMS standards: Certification acquired by one contractor of Hyuga Smelting Co., Ltd.</t>
    <phoneticPr fontId="1"/>
  </si>
  <si>
    <t xml:space="preserve">While there are cases where some small contractors do not implement checks on the level of internal audits, contracting organizations offer guidance on occupational health and safety and carry out patrols, inspections, and other measures, and the majority do implement checks on the level of internal audits. </t>
    <phoneticPr fontId="1"/>
  </si>
  <si>
    <t>Overseas: At Coral Bay Nickel Corporation, internal audits take the form of patrols and contractor safety meetings led by the contracting organization. At Taganito HPAL, contractors implement internal audits or participate in patrols led by Taganito HPAL.</t>
    <phoneticPr fontId="3"/>
  </si>
  <si>
    <t xml:space="preserve">    </t>
    <phoneticPr fontId="3"/>
  </si>
  <si>
    <t>　　　 　　　　</t>
    <phoneticPr fontId="3"/>
  </si>
  <si>
    <t xml:space="preserve">     </t>
    <phoneticPr fontId="3"/>
  </si>
  <si>
    <t xml:space="preserve">   　　　　　  </t>
    <phoneticPr fontId="3"/>
  </si>
  <si>
    <t xml:space="preserve">     　　　　　</t>
    <phoneticPr fontId="3"/>
  </si>
  <si>
    <t xml:space="preserve">  　　　　　 </t>
    <phoneticPr fontId="3"/>
  </si>
  <si>
    <t>地域社会との共存共栄 Co-Existence and Mutual Prosperity with Local Communities and Indigenous People</t>
    <rPh sb="0" eb="4">
      <t>チイキシャカイ</t>
    </rPh>
    <rPh sb="6" eb="8">
      <t>キョウゾン</t>
    </rPh>
    <rPh sb="8" eb="10">
      <t>キョウエイ</t>
    </rPh>
    <phoneticPr fontId="3"/>
  </si>
  <si>
    <t>GRI 203-1</t>
    <phoneticPr fontId="3"/>
  </si>
  <si>
    <r>
      <rPr>
        <b/>
        <sz val="9"/>
        <color theme="1"/>
        <rFont val="Meiryo UI"/>
        <family val="3"/>
        <charset val="128"/>
      </rPr>
      <t>住友金属鉱山
グループ</t>
    </r>
    <r>
      <rPr>
        <sz val="9"/>
        <color theme="1"/>
        <rFont val="Meiryo UI"/>
        <family val="3"/>
        <charset val="128"/>
      </rPr>
      <t xml:space="preserve">
SMM Group</t>
    </r>
    <phoneticPr fontId="1"/>
  </si>
  <si>
    <t>閉山計画／製錬所閉鎖処理計画 Closure Plans for Mines, Smelters and Refineries</t>
    <phoneticPr fontId="3"/>
  </si>
  <si>
    <t>GRI 14.8.8</t>
    <phoneticPr fontId="3"/>
  </si>
  <si>
    <t>事業拠点 
Business site</t>
    <rPh sb="0" eb="2">
      <t>ジギョウ</t>
    </rPh>
    <rPh sb="2" eb="4">
      <t>キョテン</t>
    </rPh>
    <phoneticPr fontId="1"/>
  </si>
  <si>
    <t>内容 Details</t>
    <rPh sb="0" eb="2">
      <t>ナイヨウ</t>
    </rPh>
    <phoneticPr fontId="1"/>
  </si>
  <si>
    <t>金額
Amount</t>
    <rPh sb="0" eb="2">
      <t>キンガク</t>
    </rPh>
    <phoneticPr fontId="3"/>
  </si>
  <si>
    <t>期間　Time period</t>
    <rPh sb="0" eb="2">
      <t>キカン</t>
    </rPh>
    <phoneticPr fontId="1"/>
  </si>
  <si>
    <r>
      <rPr>
        <b/>
        <sz val="9"/>
        <color theme="1"/>
        <rFont val="Meiryo UI"/>
        <family val="3"/>
        <charset val="128"/>
      </rPr>
      <t>菱刈鉱山</t>
    </r>
    <r>
      <rPr>
        <sz val="9"/>
        <color theme="1"/>
        <rFont val="Meiryo UI"/>
        <family val="3"/>
        <charset val="128"/>
      </rPr>
      <t xml:space="preserve">
Hishikari Mine</t>
    </r>
    <phoneticPr fontId="1"/>
  </si>
  <si>
    <r>
      <rPr>
        <b/>
        <sz val="9"/>
        <color theme="1"/>
        <rFont val="Meiryo UI"/>
        <family val="3"/>
        <charset val="128"/>
      </rPr>
      <t>鉱害防止積立金</t>
    </r>
    <r>
      <rPr>
        <sz val="9"/>
        <color theme="1"/>
        <rFont val="Meiryo UI"/>
        <family val="3"/>
        <charset val="128"/>
      </rPr>
      <t xml:space="preserve">
Mine pollution control reserve</t>
    </r>
    <phoneticPr fontId="1"/>
  </si>
  <si>
    <t xml:space="preserve">1984年から41年間
41 years from 1984 </t>
    <phoneticPr fontId="1"/>
  </si>
  <si>
    <r>
      <rPr>
        <b/>
        <sz val="9"/>
        <color theme="1"/>
        <rFont val="Meiryo UI"/>
        <family val="3"/>
        <charset val="128"/>
      </rPr>
      <t>コーラルベイニッケル</t>
    </r>
    <r>
      <rPr>
        <sz val="9"/>
        <color theme="1"/>
        <rFont val="Meiryo UI"/>
        <family val="3"/>
        <charset val="128"/>
      </rPr>
      <t xml:space="preserve">
CBNC</t>
    </r>
    <phoneticPr fontId="1"/>
  </si>
  <si>
    <r>
      <t>総額約3億3,000万ペソ</t>
    </r>
    <r>
      <rPr>
        <vertAlign val="superscript"/>
        <sz val="9"/>
        <rFont val="Meiryo UI"/>
        <family val="3"/>
        <charset val="128"/>
      </rPr>
      <t>※</t>
    </r>
    <r>
      <rPr>
        <sz val="9"/>
        <rFont val="Meiryo UI"/>
        <family val="3"/>
        <charset val="128"/>
      </rPr>
      <t xml:space="preserve">
Total approx. 330 million pesos</t>
    </r>
    <r>
      <rPr>
        <vertAlign val="superscript"/>
        <sz val="9"/>
        <rFont val="Meiryo UI"/>
        <family val="3"/>
        <charset val="128"/>
      </rPr>
      <t>※</t>
    </r>
    <phoneticPr fontId="1"/>
  </si>
  <si>
    <r>
      <rPr>
        <b/>
        <sz val="9"/>
        <color theme="1"/>
        <rFont val="Meiryo UI"/>
        <family val="3"/>
        <charset val="128"/>
      </rPr>
      <t>タガニートHPAL</t>
    </r>
    <r>
      <rPr>
        <sz val="9"/>
        <color theme="1"/>
        <rFont val="Meiryo UI"/>
        <family val="3"/>
        <charset val="128"/>
      </rPr>
      <t xml:space="preserve">
THPAL</t>
    </r>
    <phoneticPr fontId="1"/>
  </si>
  <si>
    <r>
      <t>地元サプライヤー</t>
    </r>
    <r>
      <rPr>
        <b/>
        <vertAlign val="superscript"/>
        <sz val="11"/>
        <color theme="7" tint="-0.249977111117893"/>
        <rFont val="Meiryo UI"/>
        <family val="3"/>
        <charset val="128"/>
      </rPr>
      <t>※1</t>
    </r>
    <r>
      <rPr>
        <b/>
        <sz val="11"/>
        <color theme="7" tint="-0.249977111117893"/>
        <rFont val="Meiryo UI"/>
        <family val="3"/>
        <charset val="128"/>
      </rPr>
      <t>からの現地調達割合</t>
    </r>
    <r>
      <rPr>
        <b/>
        <vertAlign val="superscript"/>
        <sz val="11"/>
        <color theme="7" tint="-0.249977111117893"/>
        <rFont val="Meiryo UI"/>
        <family val="3"/>
        <charset val="128"/>
      </rPr>
      <t>※2</t>
    </r>
    <r>
      <rPr>
        <b/>
        <sz val="11"/>
        <color theme="7" tint="-0.249977111117893"/>
        <rFont val="Meiryo UI"/>
        <family val="3"/>
        <charset val="128"/>
      </rPr>
      <t>と現地雇用率</t>
    </r>
    <r>
      <rPr>
        <b/>
        <vertAlign val="superscript"/>
        <sz val="11"/>
        <color theme="7" tint="-0.249977111117893"/>
        <rFont val="Meiryo UI"/>
        <family val="3"/>
        <charset val="128"/>
      </rPr>
      <t>※3</t>
    </r>
    <phoneticPr fontId="1"/>
  </si>
  <si>
    <t>GRI 204-1</t>
    <phoneticPr fontId="3"/>
  </si>
  <si>
    <r>
      <t>Percentage of Procurement</t>
    </r>
    <r>
      <rPr>
        <b/>
        <vertAlign val="superscript"/>
        <sz val="11"/>
        <color theme="7" tint="-0.249977111117893"/>
        <rFont val="Meiryo UI"/>
        <family val="3"/>
        <charset val="128"/>
      </rPr>
      <t>※2</t>
    </r>
    <r>
      <rPr>
        <b/>
        <sz val="11"/>
        <color theme="7" tint="-0.249977111117893"/>
        <rFont val="Meiryo UI"/>
        <family val="3"/>
        <charset val="128"/>
      </rPr>
      <t xml:space="preserve"> from Local Suppliers</t>
    </r>
    <r>
      <rPr>
        <b/>
        <vertAlign val="superscript"/>
        <sz val="11"/>
        <color theme="7" tint="-0.249977111117893"/>
        <rFont val="Meiryo UI"/>
        <family val="3"/>
        <charset val="128"/>
      </rPr>
      <t>※1</t>
    </r>
    <r>
      <rPr>
        <b/>
        <sz val="11"/>
        <color theme="7" tint="-0.249977111117893"/>
        <rFont val="Meiryo UI"/>
        <family val="3"/>
        <charset val="128"/>
      </rPr>
      <t xml:space="preserve"> and Percentage of Employees Hired Locally</t>
    </r>
    <r>
      <rPr>
        <b/>
        <vertAlign val="superscript"/>
        <sz val="11"/>
        <color theme="7" tint="-0.249977111117893"/>
        <rFont val="Meiryo UI"/>
        <family val="3"/>
        <charset val="128"/>
      </rPr>
      <t>※3</t>
    </r>
    <phoneticPr fontId="1"/>
  </si>
  <si>
    <t>範囲
Reporting 
boundary</t>
    <rPh sb="0" eb="2">
      <t>ハンイ</t>
    </rPh>
    <phoneticPr fontId="3"/>
  </si>
  <si>
    <r>
      <t xml:space="preserve">現地調達
</t>
    </r>
    <r>
      <rPr>
        <b/>
        <sz val="6"/>
        <color theme="1"/>
        <rFont val="Meiryo UI"/>
        <family val="3"/>
        <charset val="128"/>
      </rPr>
      <t>Local procurement</t>
    </r>
    <phoneticPr fontId="1"/>
  </si>
  <si>
    <t>Local procurement</t>
    <phoneticPr fontId="1"/>
  </si>
  <si>
    <r>
      <rPr>
        <b/>
        <sz val="9"/>
        <rFont val="Meiryo UI"/>
        <family val="3"/>
        <charset val="128"/>
      </rPr>
      <t>住友金属鉱山
グループ</t>
    </r>
    <r>
      <rPr>
        <sz val="9"/>
        <rFont val="Meiryo UI"/>
        <family val="3"/>
        <charset val="128"/>
      </rPr>
      <t xml:space="preserve">
SMM Group</t>
    </r>
    <phoneticPr fontId="3"/>
  </si>
  <si>
    <t>GRI 202-2</t>
  </si>
  <si>
    <t>FY2021</t>
    <phoneticPr fontId="1"/>
  </si>
  <si>
    <t>FY2025</t>
    <phoneticPr fontId="1"/>
  </si>
  <si>
    <t>割合
%</t>
    <phoneticPr fontId="1"/>
  </si>
  <si>
    <t>People</t>
  </si>
  <si>
    <t>%</t>
    <phoneticPr fontId="1"/>
  </si>
  <si>
    <t>単位
Unit</t>
    <phoneticPr fontId="1"/>
  </si>
  <si>
    <r>
      <rPr>
        <b/>
        <sz val="9"/>
        <color rgb="FF000000"/>
        <rFont val="Meiryo UI"/>
        <family val="3"/>
        <charset val="128"/>
      </rPr>
      <t>調査票対応件数</t>
    </r>
    <r>
      <rPr>
        <sz val="9"/>
        <color rgb="FF000000"/>
        <rFont val="Meiryo UI"/>
        <family val="3"/>
        <charset val="128"/>
      </rPr>
      <t xml:space="preserve">
Number of responses to the questionnaire</t>
    </r>
    <rPh sb="0" eb="3">
      <t>チョウサヒョウ</t>
    </rPh>
    <rPh sb="3" eb="5">
      <t>タイオウ</t>
    </rPh>
    <rPh sb="5" eb="7">
      <t>ケンスウ</t>
    </rPh>
    <phoneticPr fontId="1"/>
  </si>
  <si>
    <r>
      <rPr>
        <b/>
        <sz val="9"/>
        <color rgb="FF000000"/>
        <rFont val="Meiryo UI"/>
        <family val="3"/>
        <charset val="128"/>
      </rPr>
      <t>住友金属鉱山グループ</t>
    </r>
    <r>
      <rPr>
        <sz val="9"/>
        <color rgb="FF000000"/>
        <rFont val="Meiryo UI"/>
        <family val="3"/>
        <charset val="128"/>
      </rPr>
      <t xml:space="preserve">
SMM Group</t>
    </r>
    <phoneticPr fontId="1"/>
  </si>
  <si>
    <t>件
Cases</t>
    <rPh sb="0" eb="1">
      <t>ケン</t>
    </rPh>
    <phoneticPr fontId="1"/>
  </si>
  <si>
    <t>経済パフォーマンス Economic Performance</t>
    <rPh sb="0" eb="2">
      <t>ケイザイ</t>
    </rPh>
    <phoneticPr fontId="3"/>
  </si>
  <si>
    <t>GRI 201-1／201-3／201-4／207-4</t>
    <phoneticPr fontId="3"/>
  </si>
  <si>
    <r>
      <rPr>
        <b/>
        <sz val="9"/>
        <color theme="1"/>
        <rFont val="Meiryo UI"/>
        <family val="3"/>
        <charset val="128"/>
      </rPr>
      <t>取引先</t>
    </r>
    <r>
      <rPr>
        <sz val="9"/>
        <color theme="1"/>
        <rFont val="Meiryo UI"/>
        <family val="3"/>
        <charset val="128"/>
      </rPr>
      <t xml:space="preserve"> Suppliers</t>
    </r>
    <phoneticPr fontId="3"/>
  </si>
  <si>
    <r>
      <rPr>
        <b/>
        <sz val="9"/>
        <color theme="1"/>
        <rFont val="Meiryo UI"/>
        <family val="3"/>
        <charset val="128"/>
      </rPr>
      <t>従業員</t>
    </r>
    <r>
      <rPr>
        <sz val="9"/>
        <color theme="1"/>
        <rFont val="Meiryo UI"/>
        <family val="3"/>
        <charset val="128"/>
      </rPr>
      <t xml:space="preserve"> Employees</t>
    </r>
    <phoneticPr fontId="3"/>
  </si>
  <si>
    <r>
      <rPr>
        <b/>
        <sz val="9"/>
        <color theme="1"/>
        <rFont val="Meiryo UI"/>
        <family val="3"/>
        <charset val="128"/>
      </rPr>
      <t>従業員に対する支払い</t>
    </r>
    <r>
      <rPr>
        <sz val="9"/>
        <color theme="1"/>
        <rFont val="Meiryo UI"/>
        <family val="3"/>
        <charset val="128"/>
      </rPr>
      <t xml:space="preserve"> Payments to employees</t>
    </r>
    <phoneticPr fontId="3"/>
  </si>
  <si>
    <r>
      <rPr>
        <b/>
        <sz val="9"/>
        <color theme="1"/>
        <rFont val="Meiryo UI"/>
        <family val="3"/>
        <charset val="128"/>
      </rPr>
      <t>配当金、利息の支払い</t>
    </r>
    <r>
      <rPr>
        <sz val="9"/>
        <color theme="1"/>
        <rFont val="Meiryo UI"/>
        <family val="3"/>
        <charset val="128"/>
      </rPr>
      <t xml:space="preserve"> Payments of dividends and interest</t>
    </r>
    <phoneticPr fontId="3"/>
  </si>
  <si>
    <r>
      <rPr>
        <b/>
        <sz val="9"/>
        <color theme="1"/>
        <rFont val="Meiryo UI"/>
        <family val="3"/>
        <charset val="128"/>
      </rPr>
      <t>政府・行政</t>
    </r>
    <r>
      <rPr>
        <sz val="9"/>
        <color theme="1"/>
        <rFont val="Meiryo UI"/>
        <family val="3"/>
        <charset val="128"/>
      </rPr>
      <t xml:space="preserve"> Government</t>
    </r>
    <phoneticPr fontId="3"/>
  </si>
  <si>
    <r>
      <rPr>
        <b/>
        <sz val="9"/>
        <color theme="1"/>
        <rFont val="Meiryo UI"/>
        <family val="3"/>
        <charset val="128"/>
      </rPr>
      <t>納税額</t>
    </r>
    <r>
      <rPr>
        <sz val="9"/>
        <color theme="1"/>
        <rFont val="Meiryo UI"/>
        <family val="3"/>
        <charset val="128"/>
      </rPr>
      <t xml:space="preserve"> Taxes paid</t>
    </r>
    <phoneticPr fontId="3"/>
  </si>
  <si>
    <r>
      <rPr>
        <b/>
        <sz val="9"/>
        <color theme="1"/>
        <rFont val="Meiryo UI"/>
        <family val="3"/>
        <charset val="128"/>
      </rPr>
      <t>社会</t>
    </r>
    <r>
      <rPr>
        <vertAlign val="superscript"/>
        <sz val="9"/>
        <color theme="1"/>
        <rFont val="Meiryo UI"/>
        <family val="3"/>
        <charset val="128"/>
      </rPr>
      <t>※</t>
    </r>
    <r>
      <rPr>
        <sz val="9"/>
        <color theme="1"/>
        <rFont val="Meiryo UI"/>
        <family val="3"/>
        <charset val="128"/>
      </rPr>
      <t xml:space="preserve"> Society</t>
    </r>
    <r>
      <rPr>
        <vertAlign val="superscript"/>
        <sz val="9"/>
        <color theme="1"/>
        <rFont val="Meiryo UI"/>
        <family val="3"/>
        <charset val="128"/>
      </rPr>
      <t xml:space="preserve">※ </t>
    </r>
    <phoneticPr fontId="3"/>
  </si>
  <si>
    <t>上記のほかに留保した価値は175,581百万円。また、土地使用料は僅少のため取引先への支払い等に含めている</t>
    <phoneticPr fontId="1"/>
  </si>
  <si>
    <r>
      <rPr>
        <b/>
        <sz val="9"/>
        <color theme="1"/>
        <rFont val="Meiryo UI"/>
        <family val="3"/>
        <charset val="128"/>
      </rPr>
      <t xml:space="preserve">住友金属鉱山
グループ
</t>
    </r>
    <r>
      <rPr>
        <sz val="9"/>
        <color theme="1"/>
        <rFont val="Meiryo UI"/>
        <family val="3"/>
        <charset val="128"/>
      </rPr>
      <t>SMM Group</t>
    </r>
    <phoneticPr fontId="1"/>
  </si>
  <si>
    <t>当社グループは、従業員の退職給付に充てるため、積立型および非積立型の確定給付制度ならびに確定拠出制度を採用</t>
  </si>
  <si>
    <t>2026年3月31日における確定給付制度債務は53,922百万円 で、そのうち積立型確定給付制度債務は48,584百万円であり、積立型確定給付制度債務に見合う制度資産は145,665百万円</t>
    <phoneticPr fontId="1"/>
  </si>
  <si>
    <t>となっている</t>
    <phoneticPr fontId="1"/>
  </si>
  <si>
    <r>
      <rPr>
        <b/>
        <sz val="9"/>
        <color theme="1"/>
        <rFont val="Meiryo UI"/>
        <family val="3"/>
        <charset val="128"/>
      </rPr>
      <t>日本</t>
    </r>
    <r>
      <rPr>
        <sz val="9"/>
        <color theme="1"/>
        <rFont val="Meiryo UI"/>
        <family val="3"/>
        <charset val="128"/>
      </rPr>
      <t xml:space="preserve"> Japan</t>
    </r>
    <phoneticPr fontId="1"/>
  </si>
  <si>
    <r>
      <rPr>
        <b/>
        <sz val="9"/>
        <color theme="1"/>
        <rFont val="Meiryo UI"/>
        <family val="3"/>
        <charset val="128"/>
      </rPr>
      <t>オーストラリア</t>
    </r>
    <r>
      <rPr>
        <sz val="9"/>
        <color theme="1"/>
        <rFont val="Meiryo UI"/>
        <family val="3"/>
        <charset val="128"/>
      </rPr>
      <t xml:space="preserve"> Australia</t>
    </r>
    <phoneticPr fontId="1"/>
  </si>
  <si>
    <r>
      <rPr>
        <b/>
        <sz val="9"/>
        <color theme="1"/>
        <rFont val="Meiryo UI"/>
        <family val="3"/>
        <charset val="128"/>
      </rPr>
      <t>チリ</t>
    </r>
    <r>
      <rPr>
        <sz val="9"/>
        <color theme="1"/>
        <rFont val="Meiryo UI"/>
        <family val="3"/>
        <charset val="128"/>
      </rPr>
      <t xml:space="preserve"> Chile</t>
    </r>
    <phoneticPr fontId="1"/>
  </si>
  <si>
    <r>
      <rPr>
        <b/>
        <sz val="9"/>
        <color theme="1"/>
        <rFont val="Meiryo UI"/>
        <family val="3"/>
        <charset val="128"/>
      </rPr>
      <t>中国</t>
    </r>
    <r>
      <rPr>
        <sz val="9"/>
        <color theme="1"/>
        <rFont val="Meiryo UI"/>
        <family val="3"/>
        <charset val="128"/>
      </rPr>
      <t xml:space="preserve"> China</t>
    </r>
    <phoneticPr fontId="1"/>
  </si>
  <si>
    <r>
      <rPr>
        <b/>
        <sz val="9"/>
        <color theme="1"/>
        <rFont val="Meiryo UI"/>
        <family val="3"/>
        <charset val="128"/>
      </rPr>
      <t>オランダ</t>
    </r>
    <r>
      <rPr>
        <sz val="9"/>
        <color theme="1"/>
        <rFont val="Meiryo UI"/>
        <family val="3"/>
        <charset val="128"/>
      </rPr>
      <t xml:space="preserve"> Netherlands</t>
    </r>
    <phoneticPr fontId="1"/>
  </si>
  <si>
    <r>
      <rPr>
        <b/>
        <sz val="9"/>
        <color theme="1"/>
        <rFont val="Meiryo UI"/>
        <family val="3"/>
        <charset val="128"/>
      </rPr>
      <t>ニューカレドニア</t>
    </r>
    <r>
      <rPr>
        <sz val="9"/>
        <color theme="1"/>
        <rFont val="Meiryo UI"/>
        <family val="3"/>
        <charset val="128"/>
      </rPr>
      <t xml:space="preserve"> New Caledonia</t>
    </r>
    <phoneticPr fontId="1"/>
  </si>
  <si>
    <r>
      <rPr>
        <b/>
        <sz val="9"/>
        <color theme="1"/>
        <rFont val="Meiryo UI"/>
        <family val="3"/>
        <charset val="128"/>
      </rPr>
      <t>ペルー</t>
    </r>
    <r>
      <rPr>
        <sz val="9"/>
        <color theme="1"/>
        <rFont val="Meiryo UI"/>
        <family val="3"/>
        <charset val="128"/>
      </rPr>
      <t xml:space="preserve"> Peru</t>
    </r>
    <phoneticPr fontId="1"/>
  </si>
  <si>
    <r>
      <rPr>
        <b/>
        <sz val="9"/>
        <color theme="1"/>
        <rFont val="Meiryo UI"/>
        <family val="3"/>
        <charset val="128"/>
      </rPr>
      <t xml:space="preserve">フィリピン </t>
    </r>
    <r>
      <rPr>
        <sz val="9"/>
        <color theme="1"/>
        <rFont val="Meiryo UI"/>
        <family val="3"/>
        <charset val="128"/>
      </rPr>
      <t>Philippines</t>
    </r>
    <phoneticPr fontId="1"/>
  </si>
  <si>
    <r>
      <rPr>
        <b/>
        <sz val="9"/>
        <color theme="1"/>
        <rFont val="Meiryo UI"/>
        <family val="3"/>
        <charset val="128"/>
      </rPr>
      <t>米国</t>
    </r>
    <r>
      <rPr>
        <sz val="9"/>
        <color theme="1"/>
        <rFont val="Meiryo UI"/>
        <family val="3"/>
        <charset val="128"/>
      </rPr>
      <t xml:space="preserve"> U.S.A.</t>
    </r>
    <phoneticPr fontId="1"/>
  </si>
  <si>
    <r>
      <rPr>
        <b/>
        <sz val="9"/>
        <color theme="1"/>
        <rFont val="Meiryo UI"/>
        <family val="3"/>
        <charset val="128"/>
      </rPr>
      <t>その他</t>
    </r>
    <r>
      <rPr>
        <sz val="9"/>
        <color theme="1"/>
        <rFont val="Meiryo UI"/>
        <family val="3"/>
        <charset val="128"/>
      </rPr>
      <t xml:space="preserve"> Other</t>
    </r>
    <phoneticPr fontId="1"/>
  </si>
  <si>
    <r>
      <t>総額約2億8,600万ペソ</t>
    </r>
    <r>
      <rPr>
        <vertAlign val="superscript"/>
        <sz val="9"/>
        <rFont val="Meiryo UI"/>
        <family val="3"/>
        <charset val="128"/>
      </rPr>
      <t>※</t>
    </r>
    <r>
      <rPr>
        <sz val="9"/>
        <rFont val="Meiryo UI"/>
        <family val="3"/>
        <charset val="128"/>
      </rPr>
      <t xml:space="preserve">
Total approx. 286 million pesos</t>
    </r>
    <r>
      <rPr>
        <vertAlign val="superscript"/>
        <sz val="9"/>
        <rFont val="Meiryo UI"/>
        <family val="3"/>
        <charset val="128"/>
      </rPr>
      <t>※</t>
    </r>
    <phoneticPr fontId="1"/>
  </si>
  <si>
    <r>
      <t xml:space="preserve">死亡につながった業務上の疾病件数 </t>
    </r>
    <r>
      <rPr>
        <sz val="9"/>
        <color theme="1"/>
        <rFont val="Meiryo UI"/>
        <family val="3"/>
        <charset val="128"/>
      </rPr>
      <t>Number of fatalities as a result of work-related ill health</t>
    </r>
    <phoneticPr fontId="3"/>
  </si>
  <si>
    <r>
      <t xml:space="preserve">要記録業務上疾病件数 
</t>
    </r>
    <r>
      <rPr>
        <sz val="9"/>
        <color theme="1"/>
        <rFont val="Meiryo UI"/>
        <family val="3"/>
        <charset val="128"/>
      </rPr>
      <t>Number of cases of recordable work-related ill health</t>
    </r>
    <phoneticPr fontId="3"/>
  </si>
  <si>
    <r>
      <t xml:space="preserve">労働安全衛生マネジメントシステムの対象である労働者
</t>
    </r>
    <r>
      <rPr>
        <sz val="9"/>
        <color theme="1"/>
        <rFont val="Meiryo UI"/>
        <family val="3"/>
        <charset val="128"/>
      </rPr>
      <t>Workers covered by an Occupational Health and Safety Management System</t>
    </r>
    <phoneticPr fontId="1"/>
  </si>
  <si>
    <t>51,266千円
JPY 51.3 million</t>
    <rPh sb="6" eb="7">
      <t>チ</t>
    </rPh>
    <rPh sb="7" eb="8">
      <t>マドカ</t>
    </rPh>
    <phoneticPr fontId="1"/>
  </si>
  <si>
    <r>
      <rPr>
        <b/>
        <sz val="9"/>
        <rFont val="Meiryo UI"/>
        <family val="3"/>
        <charset val="128"/>
      </rPr>
      <t xml:space="preserve">国内連結子会社 </t>
    </r>
    <r>
      <rPr>
        <sz val="9"/>
        <rFont val="Meiryo UI"/>
        <family val="3"/>
        <charset val="128"/>
      </rPr>
      <t xml:space="preserve">
Consolidated subsidiaries in Japan</t>
    </r>
    <rPh sb="0" eb="2">
      <t>コクナイ</t>
    </rPh>
    <rPh sb="2" eb="4">
      <t>レンケツ</t>
    </rPh>
    <rPh sb="4" eb="5">
      <t>コ</t>
    </rPh>
    <rPh sb="5" eb="7">
      <t>ガイシャ</t>
    </rPh>
    <phoneticPr fontId="1"/>
  </si>
  <si>
    <r>
      <rPr>
        <b/>
        <sz val="9"/>
        <rFont val="Meiryo UI"/>
        <family val="3"/>
        <charset val="128"/>
      </rPr>
      <t xml:space="preserve">海外連結子会社 </t>
    </r>
    <r>
      <rPr>
        <sz val="9"/>
        <rFont val="Meiryo UI"/>
        <family val="3"/>
        <charset val="128"/>
      </rPr>
      <t xml:space="preserve">
Consolidated subsidiaries overseas</t>
    </r>
    <phoneticPr fontId="1"/>
  </si>
  <si>
    <r>
      <rPr>
        <b/>
        <sz val="9"/>
        <rFont val="Meiryo UI"/>
        <family val="3"/>
        <charset val="128"/>
      </rPr>
      <t>国内連結子会社</t>
    </r>
    <r>
      <rPr>
        <sz val="9"/>
        <rFont val="Meiryo UI"/>
        <family val="3"/>
        <charset val="128"/>
      </rPr>
      <t xml:space="preserve"> 
Consolidated subsidiaries in Japan</t>
    </r>
    <rPh sb="2" eb="4">
      <t>レンケツ</t>
    </rPh>
    <rPh sb="4" eb="5">
      <t>コ</t>
    </rPh>
    <phoneticPr fontId="1"/>
  </si>
  <si>
    <r>
      <rPr>
        <b/>
        <sz val="9"/>
        <rFont val="Meiryo UI"/>
        <family val="3"/>
        <charset val="128"/>
      </rPr>
      <t xml:space="preserve">海外連結子会社 </t>
    </r>
    <r>
      <rPr>
        <sz val="9"/>
        <rFont val="Meiryo UI"/>
        <family val="3"/>
        <charset val="128"/>
      </rPr>
      <t xml:space="preserve">
Consolidated subsidiaries overseas</t>
    </r>
    <rPh sb="2" eb="5">
      <t>レンケツコ</t>
    </rPh>
    <phoneticPr fontId="3"/>
  </si>
  <si>
    <r>
      <rPr>
        <b/>
        <sz val="9"/>
        <rFont val="Meiryo UI"/>
        <family val="3"/>
        <charset val="128"/>
      </rPr>
      <t>国内連結子会社</t>
    </r>
    <r>
      <rPr>
        <sz val="9"/>
        <rFont val="Meiryo UI"/>
        <family val="3"/>
        <charset val="128"/>
      </rPr>
      <t xml:space="preserve"> 
Consolidated subsidiaries in Japan</t>
    </r>
    <rPh sb="2" eb="5">
      <t>レンケツコ</t>
    </rPh>
    <phoneticPr fontId="3"/>
  </si>
  <si>
    <r>
      <rPr>
        <b/>
        <sz val="9"/>
        <rFont val="Meiryo UI"/>
        <family val="3"/>
        <charset val="128"/>
      </rPr>
      <t xml:space="preserve">海外連結子会社 </t>
    </r>
    <r>
      <rPr>
        <sz val="9"/>
        <rFont val="Meiryo UI"/>
        <family val="3"/>
        <charset val="128"/>
      </rPr>
      <t xml:space="preserve">
Consolidated subsidiaries overseas</t>
    </r>
    <phoneticPr fontId="3"/>
  </si>
  <si>
    <t>※ 女性役員・従業員数および割合は、出向者を出向元の従業員として集計</t>
    <rPh sb="4" eb="6">
      <t>ヤクイン</t>
    </rPh>
    <phoneticPr fontId="3"/>
  </si>
  <si>
    <t>The number and percentage of female officers and employees are calculated by counting employees on secondment as employees of the sending organizations.</t>
    <phoneticPr fontId="1"/>
  </si>
  <si>
    <t>Overseas business sites</t>
    <phoneticPr fontId="3"/>
  </si>
  <si>
    <t xml:space="preserve">Overseas business sites </t>
    <phoneticPr fontId="3"/>
  </si>
  <si>
    <t>Percentage of locally hired employees</t>
    <phoneticPr fontId="1"/>
  </si>
  <si>
    <t xml:space="preserve">※4 従業員一人当たりの年間平均教育時間：従業員の総教育時間÷役員・従業員数 </t>
    <phoneticPr fontId="1"/>
  </si>
  <si>
    <r>
      <rPr>
        <b/>
        <sz val="9"/>
        <rFont val="Meiryo UI"/>
        <family val="3"/>
        <charset val="128"/>
      </rPr>
      <t>従業員一人当たりの年間平均教育時間</t>
    </r>
    <r>
      <rPr>
        <vertAlign val="superscript"/>
        <sz val="9"/>
        <rFont val="Meiryo UI"/>
        <family val="3"/>
        <charset val="128"/>
      </rPr>
      <t>※4</t>
    </r>
    <r>
      <rPr>
        <sz val="9"/>
        <rFont val="Meiryo UI"/>
        <family val="3"/>
        <charset val="128"/>
      </rPr>
      <t xml:space="preserve"> 
Average annual hours of education per employee</t>
    </r>
    <r>
      <rPr>
        <vertAlign val="superscript"/>
        <sz val="9"/>
        <rFont val="Meiryo UI"/>
        <family val="3"/>
        <charset val="128"/>
      </rPr>
      <t xml:space="preserve">※4 </t>
    </r>
    <phoneticPr fontId="3"/>
  </si>
  <si>
    <r>
      <rPr>
        <b/>
        <sz val="9"/>
        <rFont val="Meiryo UI"/>
        <family val="3"/>
        <charset val="128"/>
      </rPr>
      <t>従業員数</t>
    </r>
    <r>
      <rPr>
        <sz val="9"/>
        <rFont val="Meiryo UI"/>
        <family val="3"/>
        <charset val="128"/>
      </rPr>
      <t xml:space="preserve">
Number of employees</t>
    </r>
    <phoneticPr fontId="1"/>
  </si>
  <si>
    <r>
      <rPr>
        <b/>
        <sz val="9"/>
        <rFont val="Meiryo UI"/>
        <family val="3"/>
        <charset val="128"/>
      </rPr>
      <t xml:space="preserve">新規雇用 </t>
    </r>
    <r>
      <rPr>
        <sz val="9"/>
        <rFont val="Meiryo UI"/>
        <family val="3"/>
        <charset val="128"/>
      </rPr>
      <t xml:space="preserve">
New hires</t>
    </r>
    <rPh sb="0" eb="2">
      <t>シンキ</t>
    </rPh>
    <rPh sb="2" eb="4">
      <t>コヨウ</t>
    </rPh>
    <phoneticPr fontId="3"/>
  </si>
  <si>
    <t>In addition to the total time spent on education, employees spent the following number of hours on e-learning courses: 9,780 hours for SMM, and 3,241 hours for consolidated subsidiaries in Japan and overseas.</t>
    <phoneticPr fontId="1"/>
  </si>
  <si>
    <r>
      <rPr>
        <b/>
        <sz val="9"/>
        <rFont val="Meiryo UI"/>
        <family val="3"/>
        <charset val="128"/>
      </rPr>
      <t>女性役員・従業員数</t>
    </r>
    <r>
      <rPr>
        <sz val="9"/>
        <rFont val="Meiryo UI"/>
        <family val="3"/>
        <charset val="128"/>
      </rPr>
      <t xml:space="preserve">
Number of female officers and employees</t>
    </r>
    <rPh sb="8" eb="9">
      <t>カズ</t>
    </rPh>
    <phoneticPr fontId="3"/>
  </si>
  <si>
    <r>
      <rPr>
        <b/>
        <sz val="9"/>
        <rFont val="Meiryo UI"/>
        <family val="3"/>
        <charset val="128"/>
      </rPr>
      <t xml:space="preserve">取得者数 </t>
    </r>
    <r>
      <rPr>
        <sz val="9"/>
        <rFont val="Meiryo UI"/>
        <family val="3"/>
        <charset val="128"/>
      </rPr>
      <t xml:space="preserve">
Number of employees who took short-term caregiver leave</t>
    </r>
    <phoneticPr fontId="1"/>
  </si>
  <si>
    <r>
      <rPr>
        <b/>
        <sz val="9"/>
        <rFont val="Meiryo UI"/>
        <family val="3"/>
        <charset val="128"/>
      </rPr>
      <t xml:space="preserve">取得者数 </t>
    </r>
    <r>
      <rPr>
        <sz val="9"/>
        <rFont val="Meiryo UI"/>
        <family val="3"/>
        <charset val="128"/>
      </rPr>
      <t xml:space="preserve">
Number of employees who took caregiver leave</t>
    </r>
    <phoneticPr fontId="1"/>
  </si>
  <si>
    <r>
      <rPr>
        <b/>
        <sz val="9"/>
        <rFont val="Meiryo UI"/>
        <family val="3"/>
        <charset val="128"/>
      </rPr>
      <t>海外事業所</t>
    </r>
    <r>
      <rPr>
        <sz val="9"/>
        <rFont val="Meiryo UI"/>
        <family val="3"/>
        <charset val="128"/>
      </rPr>
      <t xml:space="preserve">
Overseas business sites</t>
    </r>
    <phoneticPr fontId="3"/>
  </si>
  <si>
    <r>
      <rPr>
        <b/>
        <sz val="9"/>
        <rFont val="Meiryo UI"/>
        <family val="3"/>
        <charset val="128"/>
      </rPr>
      <t>度数率</t>
    </r>
    <r>
      <rPr>
        <vertAlign val="superscript"/>
        <sz val="9"/>
        <rFont val="Meiryo UI"/>
        <family val="3"/>
        <charset val="128"/>
      </rPr>
      <t xml:space="preserve">※2
</t>
    </r>
    <r>
      <rPr>
        <sz val="9"/>
        <rFont val="Meiryo UI"/>
        <family val="3"/>
        <charset val="128"/>
      </rPr>
      <t>Frequency 
rate</t>
    </r>
    <r>
      <rPr>
        <vertAlign val="superscript"/>
        <sz val="9"/>
        <rFont val="Meiryo UI"/>
        <family val="3"/>
        <charset val="128"/>
      </rPr>
      <t>※2</t>
    </r>
    <phoneticPr fontId="3"/>
  </si>
  <si>
    <r>
      <rPr>
        <b/>
        <sz val="9"/>
        <rFont val="Meiryo UI"/>
        <family val="3"/>
        <charset val="128"/>
      </rPr>
      <t>死亡以外の後遺障害となった業務上災害</t>
    </r>
    <r>
      <rPr>
        <sz val="9"/>
        <rFont val="Meiryo UI"/>
        <family val="3"/>
        <charset val="128"/>
      </rPr>
      <t xml:space="preserve">
Work-related injuries resulting in disability　</t>
    </r>
    <phoneticPr fontId="1"/>
  </si>
  <si>
    <r>
      <t>Frequency 
rate</t>
    </r>
    <r>
      <rPr>
        <vertAlign val="superscript"/>
        <sz val="9"/>
        <rFont val="Meiryo UI"/>
        <family val="3"/>
        <charset val="128"/>
      </rPr>
      <t>※2</t>
    </r>
    <phoneticPr fontId="3"/>
  </si>
  <si>
    <r>
      <t>Cases</t>
    </r>
    <r>
      <rPr>
        <vertAlign val="superscript"/>
        <sz val="9"/>
        <rFont val="Meiryo UI"/>
        <family val="3"/>
        <charset val="128"/>
      </rPr>
      <t>※3</t>
    </r>
    <phoneticPr fontId="3"/>
  </si>
  <si>
    <r>
      <rPr>
        <b/>
        <sz val="9"/>
        <rFont val="Meiryo UI"/>
        <family val="3"/>
        <charset val="128"/>
      </rPr>
      <t>総労働時間</t>
    </r>
    <r>
      <rPr>
        <sz val="9"/>
        <rFont val="Meiryo UI"/>
        <family val="3"/>
        <charset val="128"/>
      </rPr>
      <t xml:space="preserve">
Cumulative hours worked</t>
    </r>
    <phoneticPr fontId="1"/>
  </si>
  <si>
    <r>
      <rPr>
        <b/>
        <sz val="9"/>
        <rFont val="Meiryo UI"/>
        <family val="3"/>
        <charset val="128"/>
      </rPr>
      <t>潜在的災害件数</t>
    </r>
    <r>
      <rPr>
        <vertAlign val="superscript"/>
        <sz val="9"/>
        <rFont val="Meiryo UI"/>
        <family val="3"/>
        <charset val="128"/>
      </rPr>
      <t>※6</t>
    </r>
    <r>
      <rPr>
        <sz val="9"/>
        <rFont val="Meiryo UI"/>
        <family val="3"/>
        <charset val="128"/>
      </rPr>
      <t xml:space="preserve">
Number of potential incidents</t>
    </r>
    <r>
      <rPr>
        <vertAlign val="superscript"/>
        <sz val="9"/>
        <rFont val="Meiryo UI"/>
        <family val="3"/>
        <charset val="128"/>
      </rPr>
      <t>※6</t>
    </r>
    <phoneticPr fontId="1"/>
  </si>
  <si>
    <r>
      <rPr>
        <b/>
        <sz val="9"/>
        <rFont val="Meiryo UI"/>
        <family val="3"/>
        <charset val="128"/>
      </rPr>
      <t>海外事業所</t>
    </r>
    <r>
      <rPr>
        <sz val="9"/>
        <rFont val="Meiryo UI"/>
        <family val="3"/>
        <charset val="128"/>
      </rPr>
      <t xml:space="preserve">
Overseas business sites </t>
    </r>
    <phoneticPr fontId="3"/>
  </si>
  <si>
    <t>Japan: We have built an occupational health and safety management framework as stipulated by the Japanese Industrial Safety and Health Act, formulated policies, targets, and plans, and implemented a one-year PDCA cycle. Activities are carried out for each level of the organization and cover 100% of employees.</t>
    <phoneticPr fontId="3"/>
  </si>
  <si>
    <r>
      <rPr>
        <b/>
        <sz val="7"/>
        <rFont val="Meiryo UI"/>
        <family val="3"/>
        <charset val="128"/>
      </rPr>
      <t>現地雇用率</t>
    </r>
    <r>
      <rPr>
        <b/>
        <sz val="6"/>
        <rFont val="Meiryo UI"/>
        <family val="3"/>
        <charset val="128"/>
      </rPr>
      <t>Percentage of locally hired employees</t>
    </r>
    <phoneticPr fontId="1"/>
  </si>
  <si>
    <r>
      <rPr>
        <b/>
        <sz val="9"/>
        <rFont val="Meiryo UI"/>
        <family val="3"/>
        <charset val="128"/>
      </rPr>
      <t>海外
連結子会社</t>
    </r>
    <r>
      <rPr>
        <sz val="9"/>
        <rFont val="Meiryo UI"/>
        <family val="3"/>
        <charset val="128"/>
      </rPr>
      <t xml:space="preserve">
</t>
    </r>
    <r>
      <rPr>
        <sz val="8"/>
        <rFont val="Meiryo UI"/>
        <family val="3"/>
        <charset val="128"/>
      </rPr>
      <t>Consolidated subsidiaries overseas</t>
    </r>
    <rPh sb="0" eb="2">
      <t>カイガイ</t>
    </rPh>
    <rPh sb="3" eb="5">
      <t>レンケツ</t>
    </rPh>
    <rPh sb="5" eb="6">
      <t>コ</t>
    </rPh>
    <rPh sb="6" eb="8">
      <t>ガイシャ</t>
    </rPh>
    <phoneticPr fontId="1"/>
  </si>
  <si>
    <t xml:space="preserve"> (excluding the </t>
  </si>
  <si>
    <t>People
(%)</t>
  </si>
  <si>
    <t>Non-limited-term employees (including employees with short working hours and employees on secondment in Japan, but not including employees on secondment overseas).</t>
  </si>
  <si>
    <t>％
(People)</t>
  </si>
  <si>
    <t>(58/58)</t>
  </si>
  <si>
    <t>(91/91)</t>
  </si>
  <si>
    <t>(34/37)</t>
  </si>
  <si>
    <t>(55/57)</t>
  </si>
  <si>
    <t>(14/15)</t>
  </si>
  <si>
    <t>Caregiver leave can be taken for a total of 366 days for each eligible family member requiring care, either consecutively or in separate periods (with no limit on the number of splits).</t>
  </si>
  <si>
    <t>7,008(100)</t>
  </si>
  <si>
    <t>6,760(100)</t>
  </si>
  <si>
    <t>6,836(100)</t>
  </si>
  <si>
    <t>6,588(100)</t>
  </si>
  <si>
    <t>6,706(100)</t>
  </si>
  <si>
    <t>1,452(100)</t>
  </si>
  <si>
    <t>1,644(100)</t>
  </si>
  <si>
    <t>1,653(100)</t>
  </si>
  <si>
    <t>1,669(100)</t>
  </si>
  <si>
    <t>1,658(100)</t>
  </si>
  <si>
    <t>6,835(100)</t>
  </si>
  <si>
    <t>6,586(100)</t>
  </si>
  <si>
    <t>6,701(100)</t>
  </si>
  <si>
    <t>1,699(100)</t>
  </si>
  <si>
    <t>1,964(28)</t>
  </si>
  <si>
    <t>2,348(35)</t>
  </si>
  <si>
    <t>2,429(36)</t>
  </si>
  <si>
    <t>2,449(37)</t>
  </si>
  <si>
    <t>2,385(36)</t>
  </si>
  <si>
    <t>99(7)</t>
  </si>
  <si>
    <t>98(6)</t>
  </si>
  <si>
    <t>88(5)</t>
  </si>
  <si>
    <t>85(5)</t>
  </si>
  <si>
    <t>1,002(100)</t>
  </si>
  <si>
    <t>1,009(100)</t>
  </si>
  <si>
    <t>961(100)</t>
  </si>
  <si>
    <t>988(100)</t>
  </si>
  <si>
    <t>5,990(100)</t>
  </si>
  <si>
    <t>6,079(100)</t>
  </si>
  <si>
    <t>5,442(100)</t>
  </si>
  <si>
    <t>5,350(100)</t>
  </si>
  <si>
    <t>1,000(99)</t>
  </si>
  <si>
    <t>959(99)</t>
  </si>
  <si>
    <t>986(99)</t>
  </si>
  <si>
    <t>21(2)</t>
  </si>
  <si>
    <t>23(2)</t>
  </si>
  <si>
    <t>0(0)</t>
  </si>
  <si>
    <t>Japan Industrial Safety and Health Association (JISHA) OSHMS standards: Numazu Office and Tsukuba Office of N.E. Chemcat Corporation; Shinko Co., Ltd.; Ome District Division</t>
  </si>
  <si>
    <t xml:space="preserve">Overseas: Safety and production standardization (State Administration of Work Safety): Dongguan Sumiko Electronic Paste Co., Ltd. </t>
  </si>
  <si>
    <t>　　　　　　　 Safety and production standardization (State Administration of Work Safety): Shanghai Sumiko Electronic Paste Co., Ltd.</t>
  </si>
  <si>
    <t>菱刈鉱山(日本,鹿児島県)</t>
  </si>
  <si>
    <t>住鉱エナジーマテリアル(日本,福島県)</t>
  </si>
  <si>
    <t>Sumiko Energy Material Co.,Ltd. (Fukushima, Japan)</t>
  </si>
  <si>
    <t>コーラルベイニッケル(フィリピン)</t>
  </si>
  <si>
    <t>タガニートHPAL(フィリピン)</t>
  </si>
  <si>
    <t>上海住鉱電子漿料(中国)</t>
  </si>
  <si>
    <t>Targets the three core segments (Mineral Resources, Smelting &amp; Refining, and Materials), business sites that are not only necessary for the business, but are also relatively large-scale (one or two sites in Japan and overseas for each segment).</t>
  </si>
  <si>
    <t>Local procurement: Amount paid to each area and percentage of payments (percentage of payments: amount of payments to payment area ÷ amount of total procurement payments x 100.</t>
  </si>
  <si>
    <t>※ RMI(Responsible Minerals Initiative)が運用する製錬所特定調査票を中心に、顧客からの「責任ある鉱物調達」に関する調査票に回答した件数</t>
  </si>
  <si>
    <t>※ フィリピン(コーラルベイニッケル、タガニートHPAL)における社会開発マネジメントプログラム(Social Development and Management Program: SDMP)および同国においてその他の寄付を通じ支出された2,516百万円を含む</t>
  </si>
  <si>
    <t>In addition to the above, the Company's shareholding structure includes the Royal Norwegian Government, which holds 0.18% of the total number of shares issued (excluding treasury
stocks).</t>
  </si>
  <si>
    <t>(％)</t>
  </si>
  <si>
    <t>(フィリピンを除く)</t>
  </si>
  <si>
    <t>Philippines)</t>
  </si>
  <si>
    <t>※2 役員の範囲は、住友金属鉱山㈱：取締役、監査役および執行役員(社外取締役・社外監査役は除く)、国内・海外連結子会社：取締役および監査役</t>
    <rPh sb="54" eb="57">
      <t>レンケツコ</t>
    </rPh>
    <rPh sb="57" eb="59">
      <t>ガイシャ</t>
    </rPh>
    <phoneticPr fontId="1"/>
  </si>
  <si>
    <t>※2 役員の範囲は、住友金属鉱山㈱：取締役、監査役および執行役員(社外取締役・社外監査役は除く)、国内・海外連結子会社：取締役および監査役</t>
    <rPh sb="54" eb="57">
      <t>レンケツコ</t>
    </rPh>
    <phoneticPr fontId="1"/>
  </si>
  <si>
    <t>※2 新規雇用率：新規雇用者数÷従業員数×100、離職率：離職者数÷従業員数×100(いずれも各年度3月末時点の従業員数をもとに算定)</t>
  </si>
  <si>
    <t>※3 年間在籍者の平均有休取得率(ただし、期間雇用者のうち、特別雇員は含まない)</t>
  </si>
  <si>
    <t>※1 無期雇用社員(短時間勤務者・国内出向者を含み、海外出向者は含まない)</t>
  </si>
  <si>
    <t>　　　女性社員：2025年度に育児休業を取得(開始)した者の数 Female employees: number of employees who took parental leave (starting) in FY2025</t>
  </si>
  <si>
    <t>介護休業は対象家族1人の1要介護状態につき、のべ366日取得することができ、連続または分割して取得することができる(分割回数の制限無し)</t>
  </si>
  <si>
    <t>※3 要記録業務上災害は、病院で治療行為のあった災害件数(休業災害と不休災害の合計)</t>
  </si>
  <si>
    <t>※5 従業員以外(常駐協力会社)の労働者の総労働時間については、毎年5月調査時点での人数を元に、※4により計算</t>
  </si>
  <si>
    <t>※6 ミニ災害(病院に行ったが、治療行為なし)の件数を掲載 The number of minor incidents (visited the hospital but no treatment needed).</t>
  </si>
  <si>
    <t>中央労働災害防止協会(JISHA)方式適格OSHMS：エヌ･イー ケムキャット(株)沼津事業所、エヌ･イー ケムキャット(株)つくば事業所、(株)伸光製作所、青梅事業所</t>
  </si>
  <si>
    <t>【海外】「安全生産標準化」(国家安全生産監督管理局)：東莞住鉱電子漿料有限公司</t>
  </si>
  <si>
    <t>　　　　「安全生産標準化」取得(国家安全生産監督管理局監制)：上海住鉱電子漿料有限公司</t>
  </si>
  <si>
    <t>2012年から13年間(毎年積み立て)
13 years from 2012 (accumulating every year)</t>
  </si>
  <si>
    <t>2016年から9年間(毎年積み立て)
9 years from 2016 (accumulating every year)</t>
  </si>
  <si>
    <t>SMMフィリピン(フィリピン)</t>
  </si>
  <si>
    <t>3(2)</t>
  </si>
  <si>
    <t>4(3)</t>
  </si>
  <si>
    <t>5(3)</t>
  </si>
  <si>
    <t>6(4)</t>
  </si>
  <si>
    <t>2(1)</t>
  </si>
  <si>
    <t>7(3)</t>
  </si>
  <si>
    <t>6(1)</t>
  </si>
  <si>
    <t>7(1)</t>
  </si>
  <si>
    <t>5(0)</t>
  </si>
  <si>
    <t>6(0)</t>
  </si>
  <si>
    <t>SMMペルー(ペルー)</t>
  </si>
  <si>
    <t>1(0)</t>
  </si>
  <si>
    <t>韓国住鉱(韓国)</t>
  </si>
  <si>
    <t>上海住鉱電子漿料 (中国)</t>
  </si>
  <si>
    <t>2(0)</t>
  </si>
  <si>
    <t>3(1)</t>
  </si>
  <si>
    <t>台住電子材料 (台湾)</t>
  </si>
  <si>
    <t>2(2)</t>
  </si>
  <si>
    <t>東莞住鉱電子漿料(中国)</t>
  </si>
  <si>
    <t>SMMオセアニア (オーストラリア)</t>
  </si>
  <si>
    <t>SMMアメリカ(米国)</t>
  </si>
  <si>
    <t>1(1)</t>
  </si>
  <si>
    <r>
      <t>役員・従業員数</t>
    </r>
    <r>
      <rPr>
        <b/>
        <vertAlign val="superscript"/>
        <sz val="11"/>
        <color theme="7" tint="-0.249977111117893"/>
        <rFont val="Meiryo UI"/>
        <family val="3"/>
        <charset val="128"/>
      </rPr>
      <t>※1</t>
    </r>
    <r>
      <rPr>
        <b/>
        <sz val="11"/>
        <color theme="7" tint="-0.249977111117893"/>
        <rFont val="Meiryo UI"/>
        <family val="3"/>
        <charset val="128"/>
      </rPr>
      <t>(年齢層・従業員区分別)</t>
    </r>
    <phoneticPr fontId="1"/>
  </si>
  <si>
    <r>
      <t>Number of Officers and Employees</t>
    </r>
    <r>
      <rPr>
        <b/>
        <vertAlign val="superscript"/>
        <sz val="11"/>
        <color theme="7" tint="-0.249977111117893"/>
        <rFont val="Meiryo UI"/>
        <family val="3"/>
        <charset val="128"/>
      </rPr>
      <t>※1</t>
    </r>
    <r>
      <rPr>
        <b/>
        <sz val="11"/>
        <color theme="7" tint="-0.249977111117893"/>
        <rFont val="Meiryo UI"/>
        <family val="3"/>
        <charset val="128"/>
      </rPr>
      <t xml:space="preserve"> (by age group and employee category)  </t>
    </r>
    <phoneticPr fontId="1"/>
  </si>
  <si>
    <r>
      <rPr>
        <b/>
        <sz val="9"/>
        <color theme="1"/>
        <rFont val="Meiryo UI"/>
        <family val="3"/>
        <charset val="128"/>
      </rPr>
      <t>期間雇用者</t>
    </r>
    <r>
      <rPr>
        <sz val="9"/>
        <color theme="1"/>
        <rFont val="Meiryo UI"/>
        <family val="3"/>
        <charset val="128"/>
      </rPr>
      <t xml:space="preserve">
Limited-term employees</t>
    </r>
    <phoneticPr fontId="1"/>
  </si>
  <si>
    <r>
      <t>従業員の新規雇用と離職(採用区分・離職理由別)</t>
    </r>
    <r>
      <rPr>
        <b/>
        <vertAlign val="superscript"/>
        <sz val="11"/>
        <color theme="7" tint="-0.249977111117893"/>
        <rFont val="Meiryo UI"/>
        <family val="3"/>
        <charset val="128"/>
      </rPr>
      <t>※1</t>
    </r>
    <r>
      <rPr>
        <b/>
        <sz val="11"/>
        <color theme="7" tint="-0.249977111117893"/>
        <rFont val="Meiryo UI"/>
        <family val="3"/>
        <charset val="128"/>
      </rPr>
      <t xml:space="preserve"> New Hires and Departures (by hiring type and reason for departure)</t>
    </r>
    <r>
      <rPr>
        <b/>
        <vertAlign val="superscript"/>
        <sz val="11"/>
        <color theme="7" tint="-0.249977111117893"/>
        <rFont val="Meiryo UI"/>
        <family val="3"/>
        <charset val="128"/>
      </rPr>
      <t>※1</t>
    </r>
    <phoneticPr fontId="1"/>
  </si>
  <si>
    <r>
      <t>従業員の新規雇用と離職(地域別)</t>
    </r>
    <r>
      <rPr>
        <b/>
        <vertAlign val="superscript"/>
        <sz val="11"/>
        <color theme="7" tint="-0.249977111117893"/>
        <rFont val="Meiryo UI"/>
        <family val="3"/>
        <charset val="128"/>
      </rPr>
      <t>※1</t>
    </r>
    <r>
      <rPr>
        <b/>
        <sz val="11"/>
        <color theme="7" tint="-0.249977111117893"/>
        <rFont val="Meiryo UI"/>
        <family val="3"/>
        <charset val="128"/>
      </rPr>
      <t xml:space="preserve"> New Hires and Departures (by region)</t>
    </r>
    <r>
      <rPr>
        <b/>
        <vertAlign val="superscript"/>
        <sz val="11"/>
        <color theme="7" tint="-0.249977111117893"/>
        <rFont val="Meiryo UI"/>
        <family val="3"/>
        <charset val="128"/>
      </rPr>
      <t>※1</t>
    </r>
    <phoneticPr fontId="1"/>
  </si>
  <si>
    <t>ジェンダーバランス(女性活躍) Gender Balance (women’s active engagement)</t>
    <phoneticPr fontId="1"/>
  </si>
  <si>
    <r>
      <rPr>
        <b/>
        <sz val="9"/>
        <rFont val="Meiryo UI"/>
        <family val="3"/>
        <charset val="128"/>
      </rPr>
      <t>大学院卒(修士)</t>
    </r>
    <r>
      <rPr>
        <sz val="9"/>
        <rFont val="Meiryo UI"/>
        <family val="3"/>
        <charset val="128"/>
      </rPr>
      <t xml:space="preserve">
Master's degree</t>
    </r>
    <phoneticPr fontId="1"/>
  </si>
  <si>
    <r>
      <t>範囲</t>
    </r>
    <r>
      <rPr>
        <vertAlign val="superscript"/>
        <sz val="9"/>
        <rFont val="Meiryo UI"/>
        <family val="3"/>
        <charset val="128"/>
      </rPr>
      <t>※1</t>
    </r>
    <r>
      <rPr>
        <b/>
        <sz val="9"/>
        <rFont val="Meiryo UI"/>
        <family val="3"/>
        <charset val="128"/>
      </rPr>
      <t xml:space="preserve">
Reporting boundary</t>
    </r>
    <r>
      <rPr>
        <vertAlign val="superscript"/>
        <sz val="9"/>
        <rFont val="Meiryo UI"/>
        <family val="3"/>
        <charset val="128"/>
      </rPr>
      <t>※1</t>
    </r>
    <rPh sb="0" eb="2">
      <t>ハンイ</t>
    </rPh>
    <phoneticPr fontId="3"/>
  </si>
  <si>
    <r>
      <t>範囲</t>
    </r>
    <r>
      <rPr>
        <vertAlign val="superscript"/>
        <sz val="9"/>
        <rFont val="Meiryo UI"/>
        <family val="3"/>
        <charset val="128"/>
      </rPr>
      <t>※</t>
    </r>
    <r>
      <rPr>
        <b/>
        <sz val="9"/>
        <rFont val="Meiryo UI"/>
        <family val="3"/>
        <charset val="128"/>
      </rPr>
      <t xml:space="preserve">
Reporting boundary</t>
    </r>
    <r>
      <rPr>
        <vertAlign val="superscript"/>
        <sz val="9"/>
        <rFont val="Meiryo UI"/>
        <family val="3"/>
        <charset val="128"/>
      </rPr>
      <t>※</t>
    </r>
    <rPh sb="0" eb="2">
      <t>ハンイ</t>
    </rPh>
    <phoneticPr fontId="3"/>
  </si>
  <si>
    <r>
      <t>内部監査を受けている労働安全衛生マネジメントシステムの対象である労働者</t>
    </r>
    <r>
      <rPr>
        <vertAlign val="superscript"/>
        <sz val="9"/>
        <color theme="1"/>
        <rFont val="Meiryo UI"/>
        <family val="3"/>
        <charset val="128"/>
      </rPr>
      <t>※3</t>
    </r>
    <r>
      <rPr>
        <sz val="9"/>
        <color theme="1"/>
        <rFont val="Meiryo UI"/>
        <family val="3"/>
        <charset val="128"/>
      </rPr>
      <t xml:space="preserve"> </t>
    </r>
    <r>
      <rPr>
        <b/>
        <sz val="9"/>
        <color theme="1"/>
        <rFont val="Meiryo UI"/>
        <family val="3"/>
        <charset val="128"/>
      </rPr>
      <t xml:space="preserve">
</t>
    </r>
    <r>
      <rPr>
        <sz val="9"/>
        <color theme="1"/>
        <rFont val="Meiryo UI"/>
        <family val="3"/>
        <charset val="128"/>
      </rPr>
      <t>Workers covered by an Occupational Health and Safety Management System subject to internal audits</t>
    </r>
    <r>
      <rPr>
        <vertAlign val="superscript"/>
        <sz val="9"/>
        <color theme="1"/>
        <rFont val="Meiryo UI"/>
        <family val="3"/>
        <charset val="128"/>
      </rPr>
      <t>※3</t>
    </r>
    <phoneticPr fontId="1"/>
  </si>
  <si>
    <r>
      <t>新居浜地区</t>
    </r>
    <r>
      <rPr>
        <vertAlign val="superscript"/>
        <sz val="9"/>
        <rFont val="Meiryo UI"/>
        <family val="3"/>
        <charset val="128"/>
      </rPr>
      <t>※4,5</t>
    </r>
    <r>
      <rPr>
        <b/>
        <sz val="9"/>
        <rFont val="Meiryo UI"/>
        <family val="3"/>
        <charset val="128"/>
      </rPr>
      <t>(日本,愛媛県)</t>
    </r>
    <phoneticPr fontId="1"/>
  </si>
  <si>
    <t>※2 その他：定年退職、死亡退職、休職満了等による退職</t>
    <phoneticPr fontId="1"/>
  </si>
  <si>
    <r>
      <rPr>
        <b/>
        <sz val="9"/>
        <rFont val="Meiryo UI"/>
        <family val="3"/>
        <charset val="128"/>
      </rPr>
      <t>アジア・オセアニア</t>
    </r>
    <r>
      <rPr>
        <vertAlign val="superscript"/>
        <sz val="9"/>
        <rFont val="Meiryo UI"/>
        <family val="3"/>
        <charset val="128"/>
      </rPr>
      <t>※3</t>
    </r>
    <r>
      <rPr>
        <b/>
        <sz val="9"/>
        <rFont val="Meiryo UI"/>
        <family val="3"/>
        <charset val="128"/>
      </rPr>
      <t xml:space="preserve">
(フィリピンを除く) </t>
    </r>
    <r>
      <rPr>
        <sz val="9"/>
        <rFont val="Meiryo UI"/>
        <family val="3"/>
        <charset val="128"/>
      </rPr>
      <t>Asia &amp; Oceania</t>
    </r>
    <r>
      <rPr>
        <vertAlign val="superscript"/>
        <sz val="9"/>
        <rFont val="Meiryo UI"/>
        <family val="3"/>
        <charset val="128"/>
      </rPr>
      <t>※3</t>
    </r>
    <r>
      <rPr>
        <sz val="9"/>
        <rFont val="Meiryo UI"/>
        <family val="3"/>
        <charset val="128"/>
      </rPr>
      <t xml:space="preserve">
(excluding the Philippines)</t>
    </r>
    <phoneticPr fontId="1"/>
  </si>
  <si>
    <r>
      <rPr>
        <b/>
        <sz val="9"/>
        <rFont val="Meiryo UI"/>
        <family val="3"/>
        <charset val="128"/>
      </rPr>
      <t>長期休業率(メンタルヘルス不調)</t>
    </r>
    <r>
      <rPr>
        <vertAlign val="superscript"/>
        <sz val="9"/>
        <rFont val="Meiryo UI"/>
        <family val="3"/>
        <charset val="128"/>
      </rPr>
      <t>※1</t>
    </r>
    <r>
      <rPr>
        <sz val="9"/>
        <rFont val="Meiryo UI"/>
        <family val="3"/>
        <charset val="128"/>
      </rPr>
      <t xml:space="preserve">
Percentage of employees taking long-term leave (due to mental health disorders)</t>
    </r>
    <r>
      <rPr>
        <vertAlign val="superscript"/>
        <sz val="9"/>
        <rFont val="Meiryo UI"/>
        <family val="3"/>
        <charset val="128"/>
      </rPr>
      <t>※1</t>
    </r>
    <phoneticPr fontId="1"/>
  </si>
  <si>
    <r>
      <rPr>
        <b/>
        <sz val="9"/>
        <rFont val="Meiryo UI"/>
        <family val="3"/>
        <charset val="128"/>
      </rPr>
      <t>女性役員・従業員比率</t>
    </r>
    <r>
      <rPr>
        <vertAlign val="superscript"/>
        <sz val="9"/>
        <rFont val="Meiryo UI"/>
        <family val="3"/>
        <charset val="128"/>
      </rPr>
      <t>※</t>
    </r>
    <r>
      <rPr>
        <sz val="9"/>
        <rFont val="Meiryo UI"/>
        <family val="3"/>
        <charset val="128"/>
      </rPr>
      <t xml:space="preserve"> 
Percentage of female officers and employees</t>
    </r>
    <r>
      <rPr>
        <vertAlign val="superscript"/>
        <sz val="9"/>
        <rFont val="Meiryo UI"/>
        <family val="3"/>
        <charset val="128"/>
      </rPr>
      <t>※</t>
    </r>
    <phoneticPr fontId="1"/>
  </si>
  <si>
    <t>※1 データは、各国の会計年度末時点とし、教育時間は、指導員などが職場で行う日常的な作業指導(いわゆるOJT)、非常事態想定訓練、小集団活動を除くすべての研修が対象</t>
    <phoneticPr fontId="1"/>
  </si>
  <si>
    <t xml:space="preserve"> </t>
    <phoneticPr fontId="1"/>
  </si>
  <si>
    <t>ウェルビーイング(健康経営) Well-being/Health and Productivity Management</t>
    <rPh sb="9" eb="13">
      <t>ケンコウケイエイ</t>
    </rPh>
    <phoneticPr fontId="1"/>
  </si>
  <si>
    <t>労働時間 Working Hours</t>
    <phoneticPr fontId="3"/>
  </si>
  <si>
    <t>The number of senior managers includes general managers or above of overseas subsidiaries (as of the end of March of each fiscal year). 
Figures in parentheses indicate the number of female managers.</t>
    <phoneticPr fontId="1"/>
  </si>
  <si>
    <t>※5 教育投資費用は、OJTや教育研修時間分の労務費は含まない(1,000円未満切り上げ)</t>
    <phoneticPr fontId="1"/>
  </si>
  <si>
    <t xml:space="preserve">育児休業 Parental Leave </t>
    <phoneticPr fontId="1"/>
  </si>
  <si>
    <t>※1 上級管理職割合：上級管理職者数÷現地雇用者数×100(現地雇用者数は、海外現地法人が直接雇用している従業員で、出向受入れ者および転籍者を除く人数)</t>
    <phoneticPr fontId="1"/>
  </si>
  <si>
    <t xml:space="preserve">ステークホルダーごとの価値分配
 Distribution of Economic
 Value to Stakeholders </t>
    <phoneticPr fontId="1"/>
  </si>
  <si>
    <t>退職給付債務　Projected Benefit Obligation</t>
    <phoneticPr fontId="1"/>
  </si>
  <si>
    <t xml:space="preserve">政府から受けた相当の財務支援 Financial Assistance from the Government </t>
    <phoneticPr fontId="1"/>
  </si>
  <si>
    <t>国・地域別の法人税　Income Tax by Country or Region</t>
    <phoneticPr fontId="1"/>
  </si>
  <si>
    <t>※3 この総合計時間以外に実施したeラーニング研修受講総教育時間は、9,780時間(住友金属鉱山㈱)、3,241時間(国内・海外連結子関係会社)</t>
    <rPh sb="62" eb="64">
      <t>カイガイ</t>
    </rPh>
    <rPh sb="64" eb="66">
      <t>レンケツ</t>
    </rPh>
    <rPh sb="66" eb="67">
      <t>コ</t>
    </rPh>
    <phoneticPr fontId="4"/>
  </si>
  <si>
    <r>
      <t xml:space="preserve">多様な働き方と労働生産性／長時間労働・過重労働の防止 </t>
    </r>
    <r>
      <rPr>
        <b/>
        <sz val="9"/>
        <color theme="7" tint="-0.249977111117893"/>
        <rFont val="Meiryo UI"/>
        <family val="3"/>
        <charset val="128"/>
      </rPr>
      <t xml:space="preserve">Diverse Work Styles and Labor Productivity/Prevention of Long Working Hours and Overwork </t>
    </r>
    <phoneticPr fontId="1"/>
  </si>
  <si>
    <t>教育時間および教育への投資 Time Spent on and Investment in Employee Education</t>
    <phoneticPr fontId="3"/>
  </si>
  <si>
    <t>Japan: Internal audits are implemented at each business site in the form of inspections by the business division with jurisdiction, the Safety &amp; Environment Control Department, the Besshi-Niihama District Division Safety &amp; Environment Control Center (Besshi District), or other organizations. The inspections check each business site’s policy, targets, activity plan, and implementation status and check to see whether the PDCA cycle is functioning.　　　　</t>
    <phoneticPr fontId="1"/>
  </si>
  <si>
    <t>※3 過去数値を見直し修正 The figures have been reviewed and data for prior fiscal years has been corrected.</t>
    <rPh sb="3" eb="7">
      <t>カコスウチ</t>
    </rPh>
    <rPh sb="8" eb="10">
      <t>ミナオ</t>
    </rPh>
    <rPh sb="11" eb="13">
      <t>シュウセイ</t>
    </rPh>
    <phoneticPr fontId="3"/>
  </si>
  <si>
    <t>※2 数値を見直し修正 The figures have been reviewed and corrected.</t>
    <rPh sb="3" eb="5">
      <t>スウチ</t>
    </rPh>
    <rPh sb="6" eb="8">
      <t>ミナオ</t>
    </rPh>
    <rPh sb="9" eb="11">
      <t>シュウセイ</t>
    </rPh>
    <phoneticPr fontId="1"/>
  </si>
  <si>
    <t>※1 3事業(資源・製錬・材料)での事業上必須かつ比較的規模の大きい拠点(各事業で国内・海外1・2カ所)を対象</t>
    <phoneticPr fontId="1"/>
  </si>
  <si>
    <t>The data are as of the end of March of each fiscal year (including employees on leave of absence), and officers and employees on secondment are counted as officers and employees of the host organizations.</t>
    <phoneticPr fontId="1"/>
  </si>
  <si>
    <t>The data are as of the end of March of each fiscal year (including employees on leave of absence), and officers and employees on secondment are counted as officers and employees of the host organizations.</t>
    <phoneticPr fontId="1"/>
  </si>
  <si>
    <r>
      <rPr>
        <b/>
        <sz val="9"/>
        <rFont val="Meiryo UI"/>
        <family val="3"/>
        <charset val="128"/>
      </rPr>
      <t>社員一人当たりの
教育投資費用</t>
    </r>
    <r>
      <rPr>
        <vertAlign val="superscript"/>
        <sz val="9"/>
        <rFont val="Meiryo UI"/>
        <family val="3"/>
        <charset val="128"/>
      </rPr>
      <t>※5</t>
    </r>
    <r>
      <rPr>
        <sz val="9"/>
        <rFont val="Meiryo UI"/>
        <family val="3"/>
        <charset val="128"/>
      </rPr>
      <t xml:space="preserve">
</t>
    </r>
    <r>
      <rPr>
        <sz val="7"/>
        <rFont val="Meiryo UI"/>
        <family val="3"/>
        <charset val="128"/>
      </rPr>
      <t>Amount of investment in education per employee</t>
    </r>
    <r>
      <rPr>
        <vertAlign val="superscript"/>
        <sz val="7"/>
        <rFont val="Meiryo UI"/>
        <family val="3"/>
        <charset val="128"/>
      </rPr>
      <t>※5</t>
    </r>
    <phoneticPr fontId="3"/>
  </si>
  <si>
    <t>̶</t>
    <phoneticPr fontId="1"/>
  </si>
  <si>
    <t>※3 2024年度における従業員数の減少は、事業譲渡に伴うグループ外への転籍によるもの</t>
    <phoneticPr fontId="1"/>
  </si>
  <si>
    <t>上記のほかに、当社株式の保有構成にはノルウェー王国政府が含まれており、発行済株式(自己株式を除く)の総数に対する所有株式数の割合は0.18%である</t>
    <phoneticPr fontId="1"/>
  </si>
  <si>
    <t>※1 データは、各年度3月末時点(休職者を含む)とし、出向者は出向先の役員・従業員数として計上</t>
    <rPh sb="9" eb="11">
      <t>ネンド</t>
    </rPh>
    <rPh sb="12" eb="13">
      <t>ガツ</t>
    </rPh>
    <phoneticPr fontId="1"/>
  </si>
  <si>
    <t>※1 データは、各年度3月末時点(期間雇用者・派遣社員を含まない)とし、出向者は出向先の役員・従業員数として計上</t>
    <rPh sb="9" eb="11">
      <t>ネンド</t>
    </rPh>
    <rPh sb="12" eb="13">
      <t>ガツ</t>
    </rPh>
    <rPh sb="17" eb="19">
      <t>キカン</t>
    </rPh>
    <rPh sb="19" eb="21">
      <t>コヨウ</t>
    </rPh>
    <rPh sb="21" eb="22">
      <t>シャ</t>
    </rPh>
    <rPh sb="23" eb="25">
      <t>ハケン</t>
    </rPh>
    <rPh sb="25" eb="27">
      <t>シャイン</t>
    </rPh>
    <rPh sb="28" eb="29">
      <t>フク</t>
    </rPh>
    <phoneticPr fontId="1"/>
  </si>
  <si>
    <t>※1 データは、各年度3月末時点の従業員(期間雇用者・派遣社員は含まない)とし、出向者は出向先の役員・従業員数として計上</t>
    <rPh sb="9" eb="11">
      <t>ネンド</t>
    </rPh>
    <rPh sb="12" eb="13">
      <t>ガツ</t>
    </rPh>
    <rPh sb="17" eb="20">
      <t>ジュウギョウイン</t>
    </rPh>
    <rPh sb="21" eb="25">
      <t>キカンコヨウ</t>
    </rPh>
    <rPh sb="25" eb="26">
      <t>シャ</t>
    </rPh>
    <rPh sb="27" eb="31">
      <t>ハケンシャイン</t>
    </rPh>
    <rPh sb="32" eb="33">
      <t>フク</t>
    </rPh>
    <phoneticPr fontId="1"/>
  </si>
  <si>
    <t>※3 【国内】 部門、安全環境部および別子事業所安全環境センター(別子地区)等の巡視の形で実施しており、巡視では事業所の方針、目標、活動計画、実施状況をふまえてPDCAが回っているか確認</t>
    <phoneticPr fontId="1"/>
  </si>
  <si>
    <t>【海外】 所管する事業本部が2回/年ほど巡視の形で実施。東莞住鉱電子漿料有限公司は、内部監査を毎年実施</t>
    <phoneticPr fontId="3"/>
  </si>
  <si>
    <t>一部の少人数協力会社では、内部監査同様の確認までは行っていない場合もあるが、発注元が安全衛生の指導をし、パトロールや巡視などを実行し、大半は内部監査と同様の確認を行っている</t>
    <rPh sb="63" eb="65">
      <t>ジッコウ</t>
    </rPh>
    <phoneticPr fontId="1"/>
  </si>
  <si>
    <t>社会データ Social Data</t>
    <rPh sb="0" eb="2">
      <t>シャカイ</t>
    </rPh>
    <phoneticPr fontId="3"/>
  </si>
  <si>
    <t>【海外】 コーラルベイニッケルでは発注元主催の安全協議会やパトロールの形で実施しており、タガニートHPALでは内部監査を実施またはタガニートHPAL主催のパトロールに参加</t>
    <phoneticPr fontId="1"/>
  </si>
  <si>
    <t>持分法適用会社について、法人税等の金額のうち当社持分比率見合いを上記に含む</t>
    <phoneticPr fontId="1"/>
  </si>
  <si>
    <t>The data are as of the end of March of each fiscal year (excluding limited-term employees and dispatched employees), and employees on secondment are counted as officers and employees of the host organizations.</t>
    <phoneticPr fontId="1"/>
  </si>
  <si>
    <t>New hire rate: Number of new hires ÷ total employees × 100; turnover rate: Number of departures ÷ total employees × 100 (all figures are calculated based on the number of employees as of the end of each fiscal year).</t>
    <phoneticPr fontId="1"/>
  </si>
  <si>
    <t>※1 休業率：休業のべ日数÷所定勤務日数×年度末人員 × 100</t>
    <phoneticPr fontId="3"/>
  </si>
  <si>
    <t>Percentage of employees taking long-term leave = Total number of days of leave taken ÷ number of scheduled working days × number of employees at the end of the fiscal year × 100</t>
    <phoneticPr fontId="1"/>
  </si>
  <si>
    <t>Percentage of paid leave taken by employees for the full year (excluding specially hired limited-term employees)</t>
    <phoneticPr fontId="1"/>
  </si>
  <si>
    <t>※4 年間の期中平均(ただし、期間雇用者のうち、特別雇員は含まない) Average of years (excluding specially hired limited-term employees)</t>
    <phoneticPr fontId="1"/>
  </si>
  <si>
    <t>The data are as of the end of the fiscal year in each country. Education hours cover all training except for routine on-the-job training (OJT) conducted in the workplace by instructors and other personnel, emergency drills, and small-group activities.</t>
    <phoneticPr fontId="1"/>
  </si>
  <si>
    <t>For the comparison of standard entry-level salary to the regional minimum wage, the minimum wage in Ehime Prefecture is used for high school and college of technology graduates, while the Tokyo metropolitan minimum wage is used for university graduates and above.</t>
    <phoneticPr fontId="3"/>
  </si>
  <si>
    <t>月給および最低賃金データは、各年度4月1日時点 Monthly salary and minimum wage data are as of April 1 of each fiscal year.</t>
    <phoneticPr fontId="3"/>
  </si>
  <si>
    <t>The number of employees with disabilities is counted in accordance with the method used to calculate the statutory employment rate.</t>
    <phoneticPr fontId="1"/>
  </si>
  <si>
    <t>労働組合員と労働組合加入率 Labor Union Members and Labor Union Membership Rate</t>
    <rPh sb="6" eb="10">
      <t>ロウドウクミアイ</t>
    </rPh>
    <rPh sb="10" eb="13">
      <t>カニュウリツ</t>
    </rPh>
    <phoneticPr fontId="3"/>
  </si>
  <si>
    <t>※ 労働組合員とは、労働協約の対象となる従業員(各年度3月末時点) Labor union members are employees covered by collective bargaining agreements (as of March 31 of each fiscal year).</t>
    <phoneticPr fontId="1"/>
  </si>
  <si>
    <t>　　　　　　　 Third-party audit implemented by the Ministry of Labor: Taiwan Sumiko Materials Co., Ltd.</t>
    <phoneticPr fontId="3"/>
  </si>
  <si>
    <t>※ DENR (Department of Environment and Natural Resources：環境天然資源省)に提出した鉱物処理加工プラントの閉鎖計画に関する費用</t>
    <phoneticPr fontId="1"/>
  </si>
  <si>
    <t>Expenses under the mineral processing plant closure plan submitted to the Philippine Department of Environment and Natural Resources (DENR).</t>
    <phoneticPr fontId="1"/>
  </si>
  <si>
    <t>Hishikari Mine (Kagoshima, Japan)</t>
    <phoneticPr fontId="1"/>
  </si>
  <si>
    <t>CBNC (Philippines)</t>
    <phoneticPr fontId="1"/>
  </si>
  <si>
    <t>THPAL (Philippines)</t>
    <phoneticPr fontId="1"/>
  </si>
  <si>
    <t>Shanghai Sumiko Electronic
Paste Co., Ltd. (China)</t>
    <phoneticPr fontId="1"/>
  </si>
  <si>
    <t>Percentage of locally-hired employees: Number of employees from each of the above business sites at the end of each fiscal year ÷ total number of employees × 100.</t>
    <phoneticPr fontId="1"/>
  </si>
  <si>
    <t>Sumitomo Metal Mining Philippine Holdings Corporation (Philippines)</t>
    <phoneticPr fontId="1"/>
  </si>
  <si>
    <t>Taganito HPAL Nickel Corporation (Philippines)</t>
    <phoneticPr fontId="1"/>
  </si>
  <si>
    <t>Coral Bay Nickel Corporation (Philippines)</t>
    <phoneticPr fontId="1"/>
  </si>
  <si>
    <t>Sumitomo Metal Mining Peru S.A. (Peru)</t>
    <phoneticPr fontId="1"/>
  </si>
  <si>
    <t>SMM Korea Co., Ltd. (South Korea)</t>
    <phoneticPr fontId="1"/>
  </si>
  <si>
    <t>Shanghai Sumiko Electronic Paste Co.,Ltd. (China)</t>
    <phoneticPr fontId="1"/>
  </si>
  <si>
    <t>Taiwan Sumiko Materials Co., Ltd. (Taiwan)</t>
    <phoneticPr fontId="1"/>
  </si>
  <si>
    <t>Dongguan Sumiko Electronic Paste Co., Ltd. (China)</t>
    <phoneticPr fontId="1"/>
  </si>
  <si>
    <t>Sumitomo Metal Mining Oceania Pty. Ltd. (Australia)</t>
    <phoneticPr fontId="1"/>
  </si>
  <si>
    <t>Sumitomo Metal Mining America Inc. (U.S.A.)</t>
    <phoneticPr fontId="1"/>
  </si>
  <si>
    <t>The percentage of senior managers: Number of senior managers ÷ locally–hired employees x 100 (Number of locally–hired employees is the number of employees directly employed by overseas subsidiaries, excluding employees on secondment and transferees)</t>
    <phoneticPr fontId="1"/>
  </si>
  <si>
    <t>The number of responses to customers' responsible mineral sourcing questionnaires, primarily the smelter and refinery-specific survey forms developed by the Responsible Minerals Initiative (RMI).</t>
    <phoneticPr fontId="1"/>
  </si>
  <si>
    <t>In addition to the above, retained value amounted to JPY 175,581 million. Land rent is included in "Payments to suppliers" because the amount is immaterial.</t>
    <phoneticPr fontId="1"/>
  </si>
  <si>
    <t>SMM Group has adopted funded and unfunded defined benefit plans, as well as defined contribution plans, to provide retirement benefits to its employees.</t>
    <phoneticPr fontId="1"/>
  </si>
  <si>
    <t>Its defined benefit obligations as of March 31, 2026 were JPY 53,922 million, including funded defined benefit obligations of JPY 48,584 million, and pension asset available for allocation to those funded defined benefit obligations were JPY 145,665 million.</t>
    <phoneticPr fontId="1"/>
  </si>
  <si>
    <t>For equity-method affiliates, the above amounts include income taxes corresponding to the Company’s ownership interest.</t>
    <phoneticPr fontId="1"/>
  </si>
  <si>
    <t>Includes base salary, overtime pay, allowances for housing, family, commuting, etc., and excludes payments to employees who resigned.</t>
    <phoneticPr fontId="1"/>
  </si>
  <si>
    <t>10億円
JPY billions</t>
    <phoneticPr fontId="1"/>
  </si>
  <si>
    <t>百万円
JPY millions
(％)</t>
    <phoneticPr fontId="1"/>
  </si>
  <si>
    <t>万ドル
USD
10 thousands
(％)</t>
    <rPh sb="0" eb="1">
      <t>マン</t>
    </rPh>
    <phoneticPr fontId="1"/>
  </si>
  <si>
    <t>百万元
CNY millions
(%)</t>
    <phoneticPr fontId="1"/>
  </si>
  <si>
    <t>※2 現地調達：各拠点への支払額および支出割合(支出割合：支出エリアへの支払額÷総調達金額×100)</t>
    <phoneticPr fontId="1"/>
  </si>
  <si>
    <t>※3 現地雇用率：各年度末の上記各拠点出身の従業員数÷全従業員数×100</t>
    <phoneticPr fontId="1"/>
  </si>
  <si>
    <t>※4 現地調達の対象範囲：住友金属鉱山㈱の別子事業所、東予工場、ニッケル工場、磯浦工場、新居浜工場および新居浜研究所</t>
    <rPh sb="44" eb="49">
      <t>ニイハマコウジョウ</t>
    </rPh>
    <phoneticPr fontId="1"/>
  </si>
  <si>
    <t>※5 現地雇用率の対象範囲：住友金属鉱山㈱の別子事業所、東予工場、ニッケル工場、磯浦工場、新居浜工場、新居浜研究所および電池研究所</t>
    <phoneticPr fontId="1"/>
  </si>
  <si>
    <t>サプライチェーンマネジメント　Supply Chain Management</t>
    <phoneticPr fontId="3"/>
  </si>
  <si>
    <r>
      <rPr>
        <b/>
        <sz val="9"/>
        <color theme="1"/>
        <rFont val="Meiryo UI"/>
        <family val="3"/>
        <charset val="128"/>
      </rPr>
      <t>法定雇用率</t>
    </r>
    <r>
      <rPr>
        <sz val="9"/>
        <color theme="1"/>
        <rFont val="Meiryo UI"/>
        <family val="3"/>
        <charset val="128"/>
      </rPr>
      <t xml:space="preserve"> 
Statutory employment rate</t>
    </r>
    <phoneticPr fontId="3"/>
  </si>
  <si>
    <r>
      <rPr>
        <b/>
        <sz val="9"/>
        <rFont val="Meiryo UI"/>
        <family val="3"/>
        <charset val="128"/>
      </rPr>
      <t>鉱物処理加工プラントの閉鎖費用</t>
    </r>
    <r>
      <rPr>
        <sz val="9"/>
        <rFont val="Meiryo UI"/>
        <family val="3"/>
        <charset val="128"/>
      </rPr>
      <t xml:space="preserve">
</t>
    </r>
    <r>
      <rPr>
        <sz val="8"/>
        <rFont val="Meiryo UI"/>
        <family val="3"/>
        <charset val="128"/>
      </rPr>
      <t>Closure and cleanup costs for the refinery and mineral processing plant</t>
    </r>
    <phoneticPr fontId="1"/>
  </si>
  <si>
    <t>百万円 JPY millions</t>
    <rPh sb="0" eb="3">
      <t>ヒャクマンエン</t>
    </rPh>
    <phoneticPr fontId="3"/>
  </si>
  <si>
    <t>百万円 JPY millions</t>
    <phoneticPr fontId="3"/>
  </si>
  <si>
    <r>
      <t>千円
JPY
t</t>
    </r>
    <r>
      <rPr>
        <sz val="8"/>
        <rFont val="Meiryo UI"/>
        <family val="3"/>
        <charset val="128"/>
      </rPr>
      <t>housands</t>
    </r>
    <rPh sb="0" eb="2">
      <t>センエン</t>
    </rPh>
    <phoneticPr fontId="1"/>
  </si>
  <si>
    <r>
      <rPr>
        <b/>
        <sz val="9"/>
        <rFont val="Meiryo UI"/>
        <family val="3"/>
        <charset val="128"/>
      </rPr>
      <t>韓国</t>
    </r>
    <r>
      <rPr>
        <sz val="9"/>
        <rFont val="Meiryo UI"/>
        <family val="3"/>
        <charset val="128"/>
      </rPr>
      <t xml:space="preserve"> South Korea</t>
    </r>
    <phoneticPr fontId="1"/>
  </si>
  <si>
    <r>
      <rPr>
        <b/>
        <sz val="9"/>
        <rFont val="Meiryo UI"/>
        <family val="3"/>
        <charset val="128"/>
      </rPr>
      <t>タイ</t>
    </r>
    <r>
      <rPr>
        <sz val="9"/>
        <rFont val="Meiryo UI"/>
        <family val="3"/>
        <charset val="128"/>
      </rPr>
      <t xml:space="preserve"> Thailand</t>
    </r>
    <phoneticPr fontId="3"/>
  </si>
  <si>
    <r>
      <rPr>
        <b/>
        <sz val="9"/>
        <rFont val="Meiryo UI"/>
        <family val="3"/>
        <charset val="128"/>
      </rPr>
      <t>カナダ</t>
    </r>
    <r>
      <rPr>
        <sz val="9"/>
        <rFont val="Meiryo UI"/>
        <family val="3"/>
        <charset val="128"/>
      </rPr>
      <t xml:space="preserve"> Canada</t>
    </r>
    <phoneticPr fontId="1"/>
  </si>
  <si>
    <r>
      <rPr>
        <b/>
        <sz val="9"/>
        <rFont val="Meiryo UI"/>
        <family val="3"/>
        <charset val="128"/>
      </rPr>
      <t>米国</t>
    </r>
    <r>
      <rPr>
        <sz val="9"/>
        <rFont val="Meiryo UI"/>
        <family val="3"/>
        <charset val="128"/>
      </rPr>
      <t xml:space="preserve"> U.S.A.</t>
    </r>
    <phoneticPr fontId="1"/>
  </si>
  <si>
    <r>
      <rPr>
        <b/>
        <sz val="9"/>
        <rFont val="Meiryo UI"/>
        <family val="3"/>
        <charset val="128"/>
      </rPr>
      <t xml:space="preserve">ペルー </t>
    </r>
    <r>
      <rPr>
        <sz val="9"/>
        <rFont val="Meiryo UI"/>
        <family val="3"/>
        <charset val="128"/>
      </rPr>
      <t xml:space="preserve">Peru </t>
    </r>
    <phoneticPr fontId="1"/>
  </si>
  <si>
    <r>
      <rPr>
        <b/>
        <sz val="9"/>
        <rFont val="Meiryo UI"/>
        <family val="3"/>
        <charset val="128"/>
      </rPr>
      <t>チリ</t>
    </r>
    <r>
      <rPr>
        <sz val="9"/>
        <rFont val="Meiryo UI"/>
        <family val="3"/>
        <charset val="128"/>
      </rPr>
      <t xml:space="preserve"> Chile</t>
    </r>
    <phoneticPr fontId="1"/>
  </si>
  <si>
    <r>
      <rPr>
        <b/>
        <sz val="9"/>
        <rFont val="Meiryo UI"/>
        <family val="3"/>
        <charset val="128"/>
      </rPr>
      <t>ブラジル</t>
    </r>
    <r>
      <rPr>
        <sz val="9"/>
        <rFont val="Meiryo UI"/>
        <family val="3"/>
        <charset val="128"/>
      </rPr>
      <t xml:space="preserve"> Brazil</t>
    </r>
    <phoneticPr fontId="1"/>
  </si>
  <si>
    <t>The reporting boundary of officers includes directors, Audit &amp; Supervisory Board members, and executive officers (excluding outside directors and outside Audit &amp; Supervisory Board members) of SMM, and directors and Audit &amp; Supervisory Board members of consolidated subsidiaries in Japan and overseas.</t>
    <phoneticPr fontId="1"/>
  </si>
  <si>
    <r>
      <rPr>
        <b/>
        <sz val="9"/>
        <rFont val="Meiryo UI"/>
        <family val="3"/>
        <charset val="128"/>
      </rPr>
      <t>有所見者率</t>
    </r>
    <r>
      <rPr>
        <sz val="9"/>
        <rFont val="Meiryo UI"/>
        <family val="3"/>
        <charset val="128"/>
      </rPr>
      <t xml:space="preserve"> 
Percentage of employees with abnormal findings</t>
    </r>
    <phoneticPr fontId="3"/>
  </si>
  <si>
    <r>
      <rPr>
        <b/>
        <sz val="9"/>
        <rFont val="Meiryo UI"/>
        <family val="3"/>
        <charset val="128"/>
      </rPr>
      <t>人間ドック受診率</t>
    </r>
    <r>
      <rPr>
        <vertAlign val="superscript"/>
        <sz val="9"/>
        <rFont val="Meiryo UI"/>
        <family val="3"/>
        <charset val="128"/>
      </rPr>
      <t xml:space="preserve">※2 </t>
    </r>
    <r>
      <rPr>
        <sz val="9"/>
        <rFont val="Meiryo UI"/>
        <family val="3"/>
        <charset val="128"/>
      </rPr>
      <t xml:space="preserve">
Percentage of employees receiving complete medical checkups</t>
    </r>
    <r>
      <rPr>
        <vertAlign val="superscript"/>
        <sz val="9"/>
        <rFont val="Meiryo UI"/>
        <family val="3"/>
        <charset val="128"/>
      </rPr>
      <t>※2</t>
    </r>
    <phoneticPr fontId="3"/>
  </si>
  <si>
    <r>
      <t xml:space="preserve">   </t>
    </r>
    <r>
      <rPr>
        <b/>
        <sz val="9"/>
        <rFont val="Meiryo UI"/>
        <family val="3"/>
        <charset val="128"/>
      </rPr>
      <t>女性</t>
    </r>
    <r>
      <rPr>
        <sz val="9"/>
        <rFont val="Meiryo UI"/>
        <family val="3"/>
        <charset val="128"/>
      </rPr>
      <t xml:space="preserve"> Female</t>
    </r>
    <phoneticPr fontId="1"/>
  </si>
  <si>
    <r>
      <rPr>
        <b/>
        <sz val="9"/>
        <rFont val="Meiryo UI"/>
        <family val="3"/>
        <charset val="128"/>
      </rPr>
      <t xml:space="preserve">住友金属鉱山㈱ </t>
    </r>
    <r>
      <rPr>
        <sz val="9"/>
        <rFont val="Meiryo UI"/>
        <family val="3"/>
        <charset val="128"/>
      </rPr>
      <t xml:space="preserve">
SMM</t>
    </r>
    <phoneticPr fontId="1"/>
  </si>
  <si>
    <r>
      <rPr>
        <b/>
        <sz val="9"/>
        <rFont val="Meiryo UI"/>
        <family val="3"/>
        <charset val="128"/>
      </rPr>
      <t>年間平均総実労働時間</t>
    </r>
    <r>
      <rPr>
        <vertAlign val="superscript"/>
        <sz val="9"/>
        <rFont val="Meiryo UI"/>
        <family val="3"/>
        <charset val="128"/>
      </rPr>
      <t xml:space="preserve">※1
</t>
    </r>
    <r>
      <rPr>
        <sz val="8"/>
        <rFont val="Meiryo UI"/>
        <family val="3"/>
        <charset val="128"/>
      </rPr>
      <t>Average annual working hours</t>
    </r>
    <r>
      <rPr>
        <vertAlign val="superscript"/>
        <sz val="8"/>
        <rFont val="Meiryo UI"/>
        <family val="3"/>
        <charset val="128"/>
      </rPr>
      <t>※1</t>
    </r>
    <phoneticPr fontId="1"/>
  </si>
  <si>
    <r>
      <rPr>
        <b/>
        <sz val="9"/>
        <rFont val="Meiryo UI"/>
        <family val="3"/>
        <charset val="128"/>
      </rPr>
      <t>採用者の女性比率</t>
    </r>
    <r>
      <rPr>
        <sz val="9"/>
        <rFont val="Meiryo UI"/>
        <family val="3"/>
        <charset val="128"/>
      </rPr>
      <t xml:space="preserve">
Percentage of female hires</t>
    </r>
    <phoneticPr fontId="3"/>
  </si>
  <si>
    <r>
      <rPr>
        <b/>
        <sz val="9"/>
        <rFont val="Meiryo UI"/>
        <family val="3"/>
        <charset val="128"/>
      </rPr>
      <t>従業員(合計)</t>
    </r>
    <r>
      <rPr>
        <sz val="9"/>
        <rFont val="Meiryo UI"/>
        <family val="3"/>
        <charset val="128"/>
      </rPr>
      <t xml:space="preserve"> Employees (Total)</t>
    </r>
    <rPh sb="0" eb="3">
      <t>ジュウギョウイン</t>
    </rPh>
    <rPh sb="4" eb="6">
      <t>ゴウケイ</t>
    </rPh>
    <phoneticPr fontId="1"/>
  </si>
  <si>
    <t>Until FY2021 the percentage is only for those who took parental leave, but from FY2022 onward, the percentage for male employees is for both those who have taken parental leave and those who have taken paid leave for childcare purposes.</t>
    <phoneticPr fontId="1"/>
  </si>
  <si>
    <t>Percentage of return-to-work after leave: number of employees who returned to work in FY2025 ÷ number of employees who intended to return to work in FY2025 x 100</t>
    <phoneticPr fontId="1"/>
  </si>
  <si>
    <r>
      <rPr>
        <b/>
        <sz val="9"/>
        <rFont val="Meiryo UI"/>
        <family val="3"/>
        <charset val="128"/>
      </rPr>
      <t>育児休業取得率</t>
    </r>
    <r>
      <rPr>
        <vertAlign val="superscript"/>
        <sz val="9"/>
        <rFont val="Meiryo UI"/>
        <family val="3"/>
        <charset val="128"/>
      </rPr>
      <t>※1</t>
    </r>
    <r>
      <rPr>
        <sz val="9"/>
        <rFont val="Meiryo UI"/>
        <family val="3"/>
        <charset val="128"/>
      </rPr>
      <t xml:space="preserve"> 
Percentage of parental leave taken</t>
    </r>
    <r>
      <rPr>
        <vertAlign val="superscript"/>
        <sz val="9"/>
        <rFont val="Meiryo UI"/>
        <family val="3"/>
        <charset val="128"/>
      </rPr>
      <t>※1</t>
    </r>
    <phoneticPr fontId="3"/>
  </si>
  <si>
    <r>
      <rPr>
        <b/>
        <sz val="9"/>
        <rFont val="Meiryo UI"/>
        <family val="3"/>
        <charset val="128"/>
      </rPr>
      <t xml:space="preserve">基本給の男女比 </t>
    </r>
    <r>
      <rPr>
        <sz val="9"/>
        <rFont val="Meiryo UI"/>
        <family val="3"/>
        <charset val="128"/>
      </rPr>
      <t>Male:female base salary ratio</t>
    </r>
    <phoneticPr fontId="1"/>
  </si>
  <si>
    <r>
      <rPr>
        <b/>
        <sz val="9"/>
        <rFont val="Meiryo UI"/>
        <family val="3"/>
        <charset val="128"/>
      </rPr>
      <t xml:space="preserve">労働組合加入率 </t>
    </r>
    <r>
      <rPr>
        <sz val="9"/>
        <rFont val="Meiryo UI"/>
        <family val="3"/>
        <charset val="128"/>
      </rPr>
      <t xml:space="preserve">
Labor union membership rate</t>
    </r>
    <phoneticPr fontId="3"/>
  </si>
  <si>
    <r>
      <rPr>
        <b/>
        <sz val="9"/>
        <rFont val="Meiryo UI"/>
        <family val="3"/>
        <charset val="128"/>
      </rPr>
      <t>要記録業務上災害</t>
    </r>
    <r>
      <rPr>
        <sz val="9"/>
        <rFont val="Meiryo UI"/>
        <family val="3"/>
        <charset val="128"/>
      </rPr>
      <t xml:space="preserve">
Number of recordable work-related injuries</t>
    </r>
    <phoneticPr fontId="3"/>
  </si>
  <si>
    <t>Total working hours of workers other than employees (those working at regular contractors) based on survey numbers from May of each year. Calculated based on note 4 above.</t>
    <phoneticPr fontId="1"/>
  </si>
  <si>
    <r>
      <t xml:space="preserve">第三者による監査や認証を受けている労働安全衛生マネジメントシステムの対象である労働者
</t>
    </r>
    <r>
      <rPr>
        <sz val="9"/>
        <rFont val="Meiryo UI"/>
        <family val="3"/>
        <charset val="128"/>
      </rPr>
      <t xml:space="preserve">Workers covered by an Occupational Health and Safety Management System subject to third-party audits and certification </t>
    </r>
    <phoneticPr fontId="1"/>
  </si>
  <si>
    <r>
      <t>第三者認証取得事業所割合</t>
    </r>
    <r>
      <rPr>
        <vertAlign val="superscript"/>
        <sz val="9"/>
        <rFont val="Meiryo UI"/>
        <family val="3"/>
        <charset val="128"/>
      </rPr>
      <t>※5</t>
    </r>
    <r>
      <rPr>
        <b/>
        <sz val="9"/>
        <rFont val="Meiryo UI"/>
        <family val="3"/>
        <charset val="128"/>
      </rPr>
      <t xml:space="preserve">
</t>
    </r>
    <r>
      <rPr>
        <sz val="9"/>
        <rFont val="Meiryo UI"/>
        <family val="3"/>
        <charset val="128"/>
      </rPr>
      <t>Percentage of business sites with third-party certification</t>
    </r>
    <r>
      <rPr>
        <vertAlign val="superscript"/>
        <sz val="9"/>
        <rFont val="Meiryo UI"/>
        <family val="3"/>
        <charset val="128"/>
      </rPr>
      <t>※5</t>
    </r>
    <phoneticPr fontId="3"/>
  </si>
  <si>
    <r>
      <t>第三者認証取得事業所</t>
    </r>
    <r>
      <rPr>
        <vertAlign val="superscript"/>
        <sz val="9"/>
        <rFont val="Meiryo UI"/>
        <family val="3"/>
        <charset val="128"/>
      </rPr>
      <t>※6</t>
    </r>
    <r>
      <rPr>
        <b/>
        <sz val="9"/>
        <rFont val="Meiryo UI"/>
        <family val="3"/>
        <charset val="128"/>
      </rPr>
      <t xml:space="preserve">
</t>
    </r>
    <r>
      <rPr>
        <sz val="9"/>
        <rFont val="Meiryo UI"/>
        <family val="3"/>
        <charset val="128"/>
      </rPr>
      <t>Business sites with third-party certification</t>
    </r>
    <r>
      <rPr>
        <vertAlign val="superscript"/>
        <sz val="9"/>
        <rFont val="Meiryo UI"/>
        <family val="3"/>
        <charset val="128"/>
      </rPr>
      <t>※</t>
    </r>
    <r>
      <rPr>
        <vertAlign val="superscript"/>
        <sz val="8"/>
        <rFont val="Meiryo UI"/>
        <family val="3"/>
        <charset val="128"/>
      </rPr>
      <t>6</t>
    </r>
    <phoneticPr fontId="3"/>
  </si>
  <si>
    <r>
      <t>Niihama District (Ehime, Japan)</t>
    </r>
    <r>
      <rPr>
        <vertAlign val="superscript"/>
        <sz val="8"/>
        <rFont val="Meiryo UI"/>
        <family val="3"/>
        <charset val="128"/>
      </rPr>
      <t>※4,5</t>
    </r>
    <phoneticPr fontId="1"/>
  </si>
  <si>
    <r>
      <t>地域コミュニティから採用した上級管理職の割合</t>
    </r>
    <r>
      <rPr>
        <b/>
        <vertAlign val="superscript"/>
        <sz val="12"/>
        <color theme="7" tint="-0.249977111117893"/>
        <rFont val="Meiryo UI"/>
        <family val="3"/>
        <charset val="128"/>
      </rPr>
      <t>※1</t>
    </r>
    <r>
      <rPr>
        <b/>
        <sz val="12"/>
        <color theme="7" tint="-0.249977111117893"/>
        <rFont val="Meiryo UI"/>
        <family val="3"/>
        <charset val="128"/>
      </rPr>
      <t xml:space="preserve"> Percentage of Locally Hired Senior Managers</t>
    </r>
    <r>
      <rPr>
        <b/>
        <vertAlign val="superscript"/>
        <sz val="12"/>
        <color theme="7" tint="-0.249977111117893"/>
        <rFont val="Meiryo UI"/>
        <family val="3"/>
        <charset val="128"/>
      </rPr>
      <t>※1</t>
    </r>
    <phoneticPr fontId="1"/>
  </si>
  <si>
    <r>
      <t>「責任ある鉱物調達」に関する調査票対応件数</t>
    </r>
    <r>
      <rPr>
        <b/>
        <vertAlign val="superscript"/>
        <sz val="11"/>
        <color theme="7" tint="-0.249977111117893"/>
        <rFont val="Meiryo UI"/>
        <family val="3"/>
        <charset val="128"/>
      </rPr>
      <t>※</t>
    </r>
    <r>
      <rPr>
        <b/>
        <sz val="11"/>
        <color theme="7" tint="-0.249977111117893"/>
        <rFont val="Meiryo UI"/>
        <family val="3"/>
        <charset val="128"/>
      </rPr>
      <t xml:space="preserve"> Number of Responses to Responsible Mineral Sourcing Questionnaire</t>
    </r>
    <r>
      <rPr>
        <b/>
        <vertAlign val="superscript"/>
        <sz val="11"/>
        <color theme="7" tint="-0.249977111117893"/>
        <rFont val="Meiryo UI"/>
        <family val="3"/>
        <charset val="128"/>
      </rPr>
      <t>※</t>
    </r>
    <phoneticPr fontId="1"/>
  </si>
  <si>
    <r>
      <rPr>
        <b/>
        <sz val="9"/>
        <rFont val="Meiryo UI"/>
        <family val="3"/>
        <charset val="128"/>
      </rPr>
      <t>仕入れ先への支払い等</t>
    </r>
    <r>
      <rPr>
        <sz val="9"/>
        <rFont val="Meiryo UI"/>
        <family val="3"/>
        <charset val="128"/>
      </rPr>
      <t xml:space="preserve"> Payments to suppliers, etc.</t>
    </r>
    <phoneticPr fontId="3"/>
  </si>
  <si>
    <t>Society includes JPY 2,516 million spent through the Social Development and Management Program (SDMP) in the Philippines (Coral Bay Nickel, Taganito HPAL), as well as other donations in the country.</t>
    <phoneticPr fontId="1"/>
  </si>
  <si>
    <r>
      <rPr>
        <b/>
        <sz val="9"/>
        <rFont val="Meiryo UI"/>
        <family val="3"/>
        <charset val="128"/>
      </rPr>
      <t>寄付金等</t>
    </r>
    <r>
      <rPr>
        <sz val="9"/>
        <rFont val="Meiryo UI"/>
        <family val="3"/>
        <charset val="128"/>
      </rPr>
      <t xml:space="preserve"> Donations, etc.</t>
    </r>
    <phoneticPr fontId="3"/>
  </si>
  <si>
    <t>※ 平均年間給与は、基準外給与、その他諸手当および賞与を含む Average annual compensation includes non-base salary, allowances, and bonuses.</t>
    <phoneticPr fontId="1"/>
  </si>
  <si>
    <t>The data are based on the number of employees as of the end of March of each fiscal year (excluding limited-term employees and dispatched employees), and employees on secondment are counted as officers and employees of the host organizations.</t>
    <phoneticPr fontId="1"/>
  </si>
  <si>
    <r>
      <t xml:space="preserve">※1 年間平均総実労働時間=所定労働時間(欠業、有給休暇等を除く)+所定外労働時間 </t>
    </r>
    <r>
      <rPr>
        <sz val="7.5"/>
        <color theme="1"/>
        <rFont val="Meiryo UI"/>
        <family val="3"/>
        <charset val="128"/>
      </rPr>
      <t>Average annual working hours = scheduled working hours (excluding leave, paid leave, etc.) + overtime hours</t>
    </r>
    <phoneticPr fontId="1"/>
  </si>
  <si>
    <r>
      <rPr>
        <b/>
        <sz val="9"/>
        <rFont val="Meiryo UI"/>
        <family val="3"/>
        <charset val="128"/>
      </rPr>
      <t>社員</t>
    </r>
    <r>
      <rPr>
        <vertAlign val="superscript"/>
        <sz val="9"/>
        <rFont val="Meiryo UI"/>
        <family val="3"/>
        <charset val="128"/>
      </rPr>
      <t xml:space="preserve">※1 </t>
    </r>
    <r>
      <rPr>
        <sz val="9"/>
        <rFont val="Meiryo UI"/>
        <family val="3"/>
        <charset val="128"/>
      </rPr>
      <t>Employees</t>
    </r>
    <r>
      <rPr>
        <vertAlign val="superscript"/>
        <sz val="9"/>
        <rFont val="Meiryo UI"/>
        <family val="3"/>
        <charset val="128"/>
      </rPr>
      <t>※1</t>
    </r>
    <rPh sb="0" eb="2">
      <t>シャイン</t>
    </rPh>
    <phoneticPr fontId="1"/>
  </si>
  <si>
    <r>
      <rPr>
        <b/>
        <sz val="9"/>
        <rFont val="Meiryo UI"/>
        <family val="3"/>
        <charset val="128"/>
      </rPr>
      <t xml:space="preserve">社員 </t>
    </r>
    <r>
      <rPr>
        <sz val="9"/>
        <rFont val="Meiryo UI"/>
        <family val="3"/>
        <charset val="128"/>
      </rPr>
      <t>Employees</t>
    </r>
    <rPh sb="0" eb="2">
      <t>シャイン</t>
    </rPh>
    <phoneticPr fontId="1"/>
  </si>
  <si>
    <r>
      <rPr>
        <b/>
        <sz val="9"/>
        <rFont val="Meiryo UI"/>
        <family val="3"/>
        <charset val="128"/>
      </rPr>
      <t>育児休業取得者数</t>
    </r>
    <r>
      <rPr>
        <vertAlign val="superscript"/>
        <sz val="9"/>
        <rFont val="Meiryo UI"/>
        <family val="3"/>
        <charset val="128"/>
      </rPr>
      <t>※2</t>
    </r>
    <r>
      <rPr>
        <sz val="9"/>
        <rFont val="Meiryo UI"/>
        <family val="3"/>
        <charset val="128"/>
      </rPr>
      <t xml:space="preserve"> 
Number of employees who took parental leave</t>
    </r>
    <r>
      <rPr>
        <vertAlign val="superscript"/>
        <sz val="9"/>
        <rFont val="Meiryo UI"/>
        <family val="3"/>
        <charset val="128"/>
      </rPr>
      <t>※2</t>
    </r>
    <phoneticPr fontId="3"/>
  </si>
  <si>
    <r>
      <rPr>
        <b/>
        <sz val="9"/>
        <rFont val="Meiryo UI"/>
        <family val="3"/>
        <charset val="128"/>
      </rPr>
      <t>育児休業対象者数</t>
    </r>
    <r>
      <rPr>
        <vertAlign val="superscript"/>
        <sz val="9"/>
        <rFont val="Meiryo UI"/>
        <family val="3"/>
        <charset val="128"/>
      </rPr>
      <t>※3</t>
    </r>
    <r>
      <rPr>
        <sz val="9"/>
        <rFont val="Meiryo UI"/>
        <family val="3"/>
        <charset val="128"/>
      </rPr>
      <t xml:space="preserve"> 
Number of employees eligible for parental leave</t>
    </r>
    <r>
      <rPr>
        <vertAlign val="superscript"/>
        <sz val="9"/>
        <rFont val="Meiryo UI"/>
        <family val="3"/>
        <charset val="128"/>
      </rPr>
      <t>※3</t>
    </r>
    <phoneticPr fontId="3"/>
  </si>
  <si>
    <r>
      <rPr>
        <b/>
        <sz val="9"/>
        <rFont val="Meiryo UI"/>
        <family val="3"/>
        <charset val="128"/>
      </rPr>
      <t>休業後復職率</t>
    </r>
    <r>
      <rPr>
        <vertAlign val="superscript"/>
        <sz val="9"/>
        <rFont val="Meiryo UI"/>
        <family val="3"/>
        <charset val="128"/>
      </rPr>
      <t>※4</t>
    </r>
    <r>
      <rPr>
        <sz val="9"/>
        <rFont val="Meiryo UI"/>
        <family val="3"/>
        <charset val="128"/>
      </rPr>
      <t xml:space="preserve"> 
Percentage of return-to-work after leave</t>
    </r>
    <r>
      <rPr>
        <vertAlign val="superscript"/>
        <sz val="9"/>
        <rFont val="Meiryo UI"/>
        <family val="3"/>
        <charset val="128"/>
      </rPr>
      <t>※4</t>
    </r>
    <phoneticPr fontId="3"/>
  </si>
  <si>
    <r>
      <rPr>
        <b/>
        <sz val="9"/>
        <rFont val="Meiryo UI"/>
        <family val="3"/>
        <charset val="128"/>
      </rPr>
      <t>休業後定着率</t>
    </r>
    <r>
      <rPr>
        <vertAlign val="superscript"/>
        <sz val="9"/>
        <rFont val="Meiryo UI"/>
        <family val="3"/>
        <charset val="128"/>
      </rPr>
      <t>※5</t>
    </r>
    <r>
      <rPr>
        <sz val="9"/>
        <rFont val="Meiryo UI"/>
        <family val="3"/>
        <charset val="128"/>
      </rPr>
      <t xml:space="preserve"> 
Percentage of retention after leave</t>
    </r>
    <r>
      <rPr>
        <vertAlign val="superscript"/>
        <sz val="9"/>
        <rFont val="Meiryo UI"/>
        <family val="3"/>
        <charset val="128"/>
      </rPr>
      <t>※5</t>
    </r>
    <phoneticPr fontId="1"/>
  </si>
  <si>
    <t>※2 男性社員：2025年度に育児休業を取得(開始)した者の数 Male employees: number of employees who took parental leave (starting) in FY2025</t>
    <phoneticPr fontId="1"/>
  </si>
  <si>
    <t xml:space="preserve">※3 男性社員：会社に出生届があった社員のうち、2025年度に配偶者が出産した者の数 </t>
    <phoneticPr fontId="1"/>
  </si>
  <si>
    <t xml:space="preserve">※4 復職率：2025年度に復職した人数÷2025年度に復職予定だった人数×100 </t>
    <phoneticPr fontId="1"/>
  </si>
  <si>
    <t xml:space="preserve">※5 定着率：2024年度に復職し、その後12カ月在籍している人数÷2024年度に復職した人数×100 </t>
    <phoneticPr fontId="1"/>
  </si>
  <si>
    <t>地域社会との共存共栄 Co-Existence and Mutual Prosperity with Local Communities and Indigenous People</t>
    <phoneticPr fontId="1"/>
  </si>
  <si>
    <t xml:space="preserve">目次 Contents </t>
    <phoneticPr fontId="1"/>
  </si>
  <si>
    <t>S-1</t>
    <phoneticPr fontId="1"/>
  </si>
  <si>
    <t>役員・従業員数(国・地域別) Number of Officers and Employees (by country and region)　</t>
    <phoneticPr fontId="1"/>
  </si>
  <si>
    <t xml:space="preserve">役員・従業員数(年齢層・従業員区分別) Number of Officers and Employees (by age group and employee category)  </t>
    <phoneticPr fontId="1"/>
  </si>
  <si>
    <t>従業員の新規雇用と離職(採用区分・離職理由別) New Hires and Departures (by hiring type and reason for departure)</t>
    <phoneticPr fontId="1"/>
  </si>
  <si>
    <t>従業員の新規雇用と離職(地域別) New Hires and Departures (by region)</t>
    <phoneticPr fontId="1"/>
  </si>
  <si>
    <t>ウェルビーイング(健康経営) Well-being/Health and Productivity Management</t>
    <phoneticPr fontId="1"/>
  </si>
  <si>
    <t>メンタルヘルスケアへの対応 Addressing Mental Health Care</t>
    <phoneticPr fontId="1"/>
  </si>
  <si>
    <t xml:space="preserve">多様な働き方と労働生産性／長時間労働・過重労働の防止 Diverse Work Styles and Labor Productivity/Prevention of Long Working Hours and Overwork </t>
    <phoneticPr fontId="1"/>
  </si>
  <si>
    <t>S-7</t>
    <phoneticPr fontId="1"/>
  </si>
  <si>
    <t>S-2</t>
    <phoneticPr fontId="1"/>
  </si>
  <si>
    <t>S-3</t>
    <phoneticPr fontId="1"/>
  </si>
  <si>
    <t>S-4</t>
    <phoneticPr fontId="1"/>
  </si>
  <si>
    <t>S-5</t>
    <phoneticPr fontId="1"/>
  </si>
  <si>
    <t>S-6</t>
    <phoneticPr fontId="1"/>
  </si>
  <si>
    <t xml:space="preserve">※3 基本給、超過勤務手当、住宅手当、家族手当、通勤手当等を含む(退職手当は除く) </t>
    <phoneticPr fontId="1"/>
  </si>
  <si>
    <t>教育時間および教育への投資 Time Spent on and Investment in Employee Education</t>
    <phoneticPr fontId="1"/>
  </si>
  <si>
    <t>人材育成 Human Resource Development</t>
    <phoneticPr fontId="1"/>
  </si>
  <si>
    <t>S-8</t>
    <phoneticPr fontId="1"/>
  </si>
  <si>
    <t>ダイバーシティ・エクイティ＆インクルージョン Diversity, Equity and Inclusion</t>
    <phoneticPr fontId="1"/>
  </si>
  <si>
    <t>ジェンダーバランス(女性活躍) Gender Balance (women’s active engagement)</t>
    <phoneticPr fontId="1"/>
  </si>
  <si>
    <t>S-9</t>
    <phoneticPr fontId="1"/>
  </si>
  <si>
    <t xml:space="preserve">育児休業 Parental Leave </t>
    <phoneticPr fontId="1"/>
  </si>
  <si>
    <t>S-10</t>
    <phoneticPr fontId="1"/>
  </si>
  <si>
    <t>S-11</t>
    <phoneticPr fontId="1"/>
  </si>
  <si>
    <t>S-12</t>
    <phoneticPr fontId="1"/>
  </si>
  <si>
    <t>S-13</t>
    <phoneticPr fontId="1"/>
  </si>
  <si>
    <t>S-16</t>
  </si>
  <si>
    <t>S-17</t>
  </si>
  <si>
    <t>S-18</t>
  </si>
  <si>
    <t>S-20</t>
  </si>
  <si>
    <t>S-22</t>
  </si>
  <si>
    <t>S-14</t>
    <phoneticPr fontId="1"/>
  </si>
  <si>
    <t>障害者雇用の促進 Promoting Employment of People with Disabilities</t>
    <phoneticPr fontId="1"/>
  </si>
  <si>
    <t>労使関係 Labor-Management Relations</t>
    <phoneticPr fontId="1"/>
  </si>
  <si>
    <t>労働組合員と労働組合加入率 Labor Union Members and Labor Union Membership Rate</t>
    <phoneticPr fontId="1"/>
  </si>
  <si>
    <t>S-15</t>
    <phoneticPr fontId="1"/>
  </si>
  <si>
    <t>従業員の安全・衛生 Health and Safety</t>
    <phoneticPr fontId="1"/>
  </si>
  <si>
    <t>業務上災害 Work-Related Incidents</t>
    <phoneticPr fontId="1"/>
  </si>
  <si>
    <t>業務上疾病 Work-Related Ill Health</t>
    <phoneticPr fontId="1"/>
  </si>
  <si>
    <t>労働安全衛生マネジメントシステム Occupational Health and Safety Management System</t>
    <phoneticPr fontId="1"/>
  </si>
  <si>
    <t>地域社会との共存共栄 Co-Existence and Mutual Prosperity with Local Communities and Indigenous People</t>
    <phoneticPr fontId="1"/>
  </si>
  <si>
    <t>S-19</t>
    <phoneticPr fontId="1"/>
  </si>
  <si>
    <t>インフラ投資および支援サービス(社会貢献活動費用)</t>
    <phoneticPr fontId="1"/>
  </si>
  <si>
    <t>Investment in Infrastructure and Support Services (cost of social contribution activities)</t>
    <phoneticPr fontId="1"/>
  </si>
  <si>
    <t>インフラ投資および支援サービス(社会貢献活動費用) Investment in Infrastructure and Support Services (cost of social contribution activities)</t>
    <phoneticPr fontId="1"/>
  </si>
  <si>
    <t>閉山計画／製錬所閉鎖処理計画 Closure Plans for Mines, Smelters and Refineries</t>
    <phoneticPr fontId="1"/>
  </si>
  <si>
    <t>地元サプライヤーからの現地調達割合と現地雇用率 Percentage of Procurement from Local Suppliers and Percentage of Employees Hired Locally</t>
    <phoneticPr fontId="1"/>
  </si>
  <si>
    <t>地域コミュニティから採用した上級管理職の割合 Percentage of Locally Hired Senior Managers</t>
    <phoneticPr fontId="1"/>
  </si>
  <si>
    <t>S-21</t>
    <phoneticPr fontId="1"/>
  </si>
  <si>
    <t>サプライチェーンマネジメント　Supply Chain Management</t>
    <phoneticPr fontId="1"/>
  </si>
  <si>
    <t>「責任ある鉱物調達」に関する調査票対応件数 Number of Responses to Responsible Mineral Sourcing Questionnaire</t>
    <phoneticPr fontId="1"/>
  </si>
  <si>
    <t>経済パフォーマンス Economic Performance</t>
    <phoneticPr fontId="1"/>
  </si>
  <si>
    <t xml:space="preserve">ステークホルダーごとの価値分配
 Distribution of Economic
 Value to Stakeholders </t>
    <phoneticPr fontId="1"/>
  </si>
  <si>
    <t xml:space="preserve">政府から受けた相当の財務支援 Financial Assistance from the Government </t>
    <phoneticPr fontId="1"/>
  </si>
  <si>
    <t>退職給付債務　Projected Benefit Obligation</t>
    <phoneticPr fontId="1"/>
  </si>
  <si>
    <t>国・地域別の法人税　Income Tax by Country or Region</t>
    <phoneticPr fontId="1"/>
  </si>
  <si>
    <t>50 or over</t>
    <phoneticPr fontId="1"/>
  </si>
  <si>
    <t xml:space="preserve"> People</t>
    <phoneticPr fontId="3"/>
  </si>
  <si>
    <t>50 or 
over</t>
    <phoneticPr fontId="1"/>
  </si>
  <si>
    <r>
      <t>People
(%)</t>
    </r>
    <r>
      <rPr>
        <vertAlign val="superscript"/>
        <sz val="9"/>
        <rFont val="Meiryo UI"/>
        <family val="3"/>
        <charset val="128"/>
      </rPr>
      <t>※2</t>
    </r>
    <phoneticPr fontId="3"/>
  </si>
  <si>
    <r>
      <t xml:space="preserve">   </t>
    </r>
    <r>
      <rPr>
        <b/>
        <sz val="9"/>
        <rFont val="Meiryo UI"/>
        <family val="3"/>
        <charset val="128"/>
      </rPr>
      <t>男性</t>
    </r>
    <r>
      <rPr>
        <sz val="9"/>
        <rFont val="Meiryo UI"/>
        <family val="3"/>
        <charset val="128"/>
      </rPr>
      <t xml:space="preserve"> Male</t>
    </r>
    <phoneticPr fontId="3"/>
  </si>
  <si>
    <r>
      <rPr>
        <b/>
        <sz val="9"/>
        <rFont val="Meiryo UI"/>
        <family val="3"/>
        <charset val="128"/>
      </rPr>
      <t>従業員の
総教育時間</t>
    </r>
    <r>
      <rPr>
        <vertAlign val="superscript"/>
        <sz val="9"/>
        <rFont val="Meiryo UI"/>
        <family val="3"/>
        <charset val="128"/>
      </rPr>
      <t>※1</t>
    </r>
    <r>
      <rPr>
        <sz val="9"/>
        <rFont val="Meiryo UI"/>
        <family val="3"/>
        <charset val="128"/>
      </rPr>
      <t xml:space="preserve">
</t>
    </r>
    <r>
      <rPr>
        <sz val="8"/>
        <rFont val="Meiryo UI"/>
        <family val="3"/>
        <charset val="128"/>
      </rPr>
      <t>Total time spent on employee education</t>
    </r>
    <r>
      <rPr>
        <vertAlign val="superscript"/>
        <sz val="8"/>
        <rFont val="Meiryo UI"/>
        <family val="3"/>
        <charset val="128"/>
      </rPr>
      <t>※1</t>
    </r>
    <phoneticPr fontId="1"/>
  </si>
  <si>
    <t>Amount of investment in education does not include labor costs for on-the-job training or time spent on education and training (rounded up to the nearest JPY 1,000).</t>
    <phoneticPr fontId="1"/>
  </si>
  <si>
    <r>
      <rPr>
        <b/>
        <sz val="9"/>
        <color theme="1"/>
        <rFont val="Meiryo UI"/>
        <family val="3"/>
        <charset val="128"/>
      </rPr>
      <t xml:space="preserve">基本給の
男女差異
</t>
    </r>
    <r>
      <rPr>
        <sz val="9"/>
        <color theme="1"/>
        <rFont val="Meiryo UI"/>
        <family val="3"/>
        <charset val="128"/>
      </rPr>
      <t>Ratios of female-to-male base salary</t>
    </r>
    <phoneticPr fontId="1"/>
  </si>
  <si>
    <r>
      <rPr>
        <b/>
        <sz val="8"/>
        <color theme="1"/>
        <rFont val="Meiryo UI"/>
        <family val="3"/>
        <charset val="128"/>
      </rPr>
      <t>住友金属鉱山㈱</t>
    </r>
    <r>
      <rPr>
        <sz val="8"/>
        <color theme="1"/>
        <rFont val="Meiryo UI"/>
        <family val="3"/>
        <charset val="128"/>
      </rPr>
      <t xml:space="preserve">
SMM</t>
    </r>
    <phoneticPr fontId="1"/>
  </si>
  <si>
    <r>
      <rPr>
        <b/>
        <sz val="8"/>
        <rFont val="Meiryo UI"/>
        <family val="3"/>
        <charset val="128"/>
      </rPr>
      <t>住友金属鉱山㈱</t>
    </r>
    <r>
      <rPr>
        <sz val="8"/>
        <rFont val="Meiryo UI"/>
        <family val="3"/>
        <charset val="128"/>
      </rPr>
      <t xml:space="preserve">
SMM</t>
    </r>
    <phoneticPr fontId="3"/>
  </si>
  <si>
    <t>※2 有期雇用社員(国内出向者を含み、海外出向者は含まない) Limited-term employees (including employees on secondment in Japan, but not including employees on secondment overseas).</t>
    <phoneticPr fontId="1"/>
  </si>
  <si>
    <t>時間 Hours</t>
    <phoneticPr fontId="1"/>
  </si>
  <si>
    <t>Hours</t>
    <phoneticPr fontId="1"/>
  </si>
  <si>
    <t>当社の介護休業・介護休暇制度は法定を上回っている Our caregiver leave and short-term caregiver leave systems exceed statutory requirements.</t>
    <phoneticPr fontId="1"/>
  </si>
  <si>
    <t>介護休業と介護休暇 Caregiver Leave and Short-Term Caregiver Leave</t>
    <rPh sb="0" eb="4">
      <t>カイゴキュウギョウ</t>
    </rPh>
    <rPh sb="5" eb="7">
      <t>カイゴ</t>
    </rPh>
    <rPh sb="7" eb="9">
      <t>キュウカ</t>
    </rPh>
    <phoneticPr fontId="1"/>
  </si>
  <si>
    <t>介護休暇 Short-Term Caregiver Leave</t>
    <rPh sb="2" eb="4">
      <t>キュウカ</t>
    </rPh>
    <phoneticPr fontId="1"/>
  </si>
  <si>
    <r>
      <t>地域最低賃金に対する標準新人給与(初任給)の比率</t>
    </r>
    <r>
      <rPr>
        <b/>
        <vertAlign val="superscript"/>
        <sz val="11"/>
        <color theme="7" tint="-0.249977111117893"/>
        <rFont val="Meiryo UI"/>
        <family val="3"/>
        <charset val="128"/>
      </rPr>
      <t>※</t>
    </r>
    <r>
      <rPr>
        <b/>
        <sz val="11"/>
        <color theme="7" tint="-0.249977111117893"/>
        <rFont val="Meiryo UI"/>
        <family val="3"/>
        <charset val="128"/>
      </rPr>
      <t xml:space="preserve"> Ratio of standard Entry-Level Salary to Regional Minimum Wage</t>
    </r>
    <r>
      <rPr>
        <b/>
        <vertAlign val="superscript"/>
        <sz val="11"/>
        <color theme="7" tint="-0.249977111117893"/>
        <rFont val="Meiryo UI"/>
        <family val="3"/>
        <charset val="128"/>
      </rPr>
      <t>※</t>
    </r>
    <rPh sb="17" eb="20">
      <t>ショニンキュウ</t>
    </rPh>
    <phoneticPr fontId="3"/>
  </si>
  <si>
    <t>各年度のデータは、各年12月末時点　The data are as of December 31 of each year.</t>
    <phoneticPr fontId="1"/>
  </si>
  <si>
    <r>
      <rPr>
        <b/>
        <sz val="9"/>
        <color theme="1"/>
        <rFont val="Meiryo UI"/>
        <family val="3"/>
        <charset val="128"/>
      </rPr>
      <t xml:space="preserve">日本 </t>
    </r>
    <r>
      <rPr>
        <sz val="9"/>
        <color theme="1"/>
        <rFont val="Meiryo UI"/>
        <family val="3"/>
        <charset val="128"/>
      </rPr>
      <t>Japan</t>
    </r>
    <phoneticPr fontId="1"/>
  </si>
  <si>
    <r>
      <t>役員・従業員数</t>
    </r>
    <r>
      <rPr>
        <b/>
        <vertAlign val="superscript"/>
        <sz val="11"/>
        <color theme="7" tint="-0.249977111117893"/>
        <rFont val="Meiryo UI"/>
        <family val="3"/>
        <charset val="128"/>
      </rPr>
      <t>※1,2</t>
    </r>
    <r>
      <rPr>
        <b/>
        <sz val="11"/>
        <color theme="7" tint="-0.249977111117893"/>
        <rFont val="Meiryo UI"/>
        <family val="3"/>
        <charset val="128"/>
      </rPr>
      <t>(国・地域別) Number of Officers and Employees</t>
    </r>
    <r>
      <rPr>
        <b/>
        <vertAlign val="superscript"/>
        <sz val="11"/>
        <color theme="7" tint="-0.249977111117893"/>
        <rFont val="Meiryo UI"/>
        <family val="3"/>
        <charset val="128"/>
      </rPr>
      <t>※1,2</t>
    </r>
    <r>
      <rPr>
        <b/>
        <sz val="11"/>
        <color theme="7" tint="-0.249977111117893"/>
        <rFont val="Meiryo UI"/>
        <family val="3"/>
        <charset val="128"/>
      </rPr>
      <t xml:space="preserve"> (by country and region)　</t>
    </r>
    <phoneticPr fontId="1"/>
  </si>
  <si>
    <t>Reporting boundary for local procurement: SMM’s Besshi-Niihama District Division, Toyo Smelter &amp; Refinery, Niihama Nickel Refinery, Isoura Plant, Niihama CAM Plant, Niihama Research Laboratories.</t>
    <phoneticPr fontId="1"/>
  </si>
  <si>
    <t>Reporting boundary for percentage of locally-hired employees: SMM’s Besshi-Niihama District Division, Toyo Smelter &amp; Refinery, Niihama Nickel Refinery, Isoura Plant, Niihama CAM Plant,  Niihama Research Laboratories and Battery Research Laboratories.</t>
    <phoneticPr fontId="1"/>
  </si>
  <si>
    <r>
      <rPr>
        <b/>
        <sz val="9"/>
        <color theme="1"/>
        <rFont val="Meiryo UI"/>
        <family val="3"/>
        <charset val="128"/>
      </rPr>
      <t xml:space="preserve">株主・債権者 </t>
    </r>
    <r>
      <rPr>
        <sz val="9"/>
        <color theme="1"/>
        <rFont val="Meiryo UI"/>
        <family val="3"/>
        <charset val="128"/>
      </rPr>
      <t xml:space="preserve">
Shareholders and creditors</t>
    </r>
    <phoneticPr fontId="3"/>
  </si>
  <si>
    <r>
      <rPr>
        <b/>
        <sz val="9"/>
        <color theme="1"/>
        <rFont val="Meiryo UI"/>
        <family val="3"/>
        <charset val="128"/>
      </rPr>
      <t>政府・行政 補助金・助成金等</t>
    </r>
    <r>
      <rPr>
        <sz val="9"/>
        <color theme="1"/>
        <rFont val="Meiryo UI"/>
        <family val="3"/>
        <charset val="128"/>
      </rPr>
      <t>　Government subsidies, grants, etc.</t>
    </r>
    <phoneticPr fontId="1"/>
  </si>
  <si>
    <t>※1 2023年度までの対象は、40歳以上の住友金属鉱山健康保険組合の被保険者（特定健診の問診結果）、2024年度以降の対象は、住友金属鉱山㈱全従業員</t>
    <rPh sb="57" eb="59">
      <t>イコウ</t>
    </rPh>
    <rPh sb="64" eb="70">
      <t>スミトモキンゾクコウザン</t>
    </rPh>
    <phoneticPr fontId="1"/>
  </si>
  <si>
    <t>※2 18歳以上の住友金属鉱山健康保険組合の被保険者 Employees insured by the Sumitomo Metal Mining Health Insurance Association who are 18 years old or older.</t>
    <phoneticPr fontId="1"/>
  </si>
  <si>
    <t>※3 住友金属鉱山健康保険組合の被保険者 Employees insured by the Sumitomo Metal Mining Health Insurance Association.</t>
    <phoneticPr fontId="1"/>
  </si>
  <si>
    <t>Until FY2023, the target group comprised employees aged 40 and above, based on the results of specified health checkup interviews. From FY2024, the target group includes all employees.</t>
    <phoneticPr fontId="1"/>
  </si>
  <si>
    <t>The decrease in the number of employees in FY2024 was due to transfers to entities outside SMM group in connection with a business transfer.</t>
    <phoneticPr fontId="1"/>
  </si>
  <si>
    <r>
      <t xml:space="preserve">範囲
</t>
    </r>
    <r>
      <rPr>
        <b/>
        <sz val="7"/>
        <rFont val="Meiryo UI"/>
        <family val="3"/>
        <charset val="128"/>
      </rPr>
      <t>Reporting boundary</t>
    </r>
    <rPh sb="0" eb="2">
      <t>ハンイ</t>
    </rPh>
    <phoneticPr fontId="3"/>
  </si>
  <si>
    <r>
      <rPr>
        <b/>
        <sz val="9"/>
        <rFont val="Meiryo UI"/>
        <family val="3"/>
        <charset val="128"/>
      </rPr>
      <t>高ストレス者率</t>
    </r>
    <r>
      <rPr>
        <vertAlign val="superscript"/>
        <sz val="9"/>
        <rFont val="Meiryo UI"/>
        <family val="3"/>
        <charset val="128"/>
      </rPr>
      <t>※3</t>
    </r>
    <r>
      <rPr>
        <sz val="9"/>
        <rFont val="Meiryo UI"/>
        <family val="3"/>
        <charset val="128"/>
      </rPr>
      <t xml:space="preserve">
Percentage of employees with high stress</t>
    </r>
    <r>
      <rPr>
        <vertAlign val="superscript"/>
        <sz val="9"/>
        <rFont val="Meiryo UI"/>
        <family val="3"/>
        <charset val="128"/>
      </rPr>
      <t>※3</t>
    </r>
    <phoneticPr fontId="3"/>
  </si>
  <si>
    <t>※3 アジア・オセアニアは中国・台湾・韓国・タイ(～2021年度)・ベトナム(2022年度～)・オーストラリア</t>
    <rPh sb="30" eb="32">
      <t>ネンド</t>
    </rPh>
    <phoneticPr fontId="1"/>
  </si>
  <si>
    <t>Asia &amp; Oceania: China, Taiwan, South Korea, Thailand (until FY2021), Vietnam (since FY2022), and Australia</t>
    <phoneticPr fontId="1"/>
  </si>
  <si>
    <t>※4 北米・欧州はカナダ・米国・オランダ North America &amp; Europe: Canada, U.S.A., and the Netherlands</t>
    <phoneticPr fontId="1"/>
  </si>
  <si>
    <t>※5 南米はペルー・チリ・ブラジル(～2024年度) South America: Peru, Chile, and Brazil (until FY2024)</t>
    <phoneticPr fontId="1"/>
  </si>
  <si>
    <t>※4 当社グループのうち、㈱グラノプトを除く Excluding GRANOPT Co., Ltd.</t>
    <rPh sb="3" eb="5">
      <t>トウシャ</t>
    </rPh>
    <rPh sb="20" eb="21">
      <t>ノゾ</t>
    </rPh>
    <phoneticPr fontId="1"/>
  </si>
  <si>
    <r>
      <rPr>
        <b/>
        <sz val="9"/>
        <rFont val="Meiryo UI"/>
        <family val="3"/>
        <charset val="128"/>
      </rPr>
      <t>喫煙率</t>
    </r>
    <r>
      <rPr>
        <vertAlign val="superscript"/>
        <sz val="9"/>
        <rFont val="Meiryo UI"/>
        <family val="3"/>
        <charset val="128"/>
      </rPr>
      <t>※1</t>
    </r>
    <r>
      <rPr>
        <sz val="9"/>
        <rFont val="Meiryo UI"/>
        <family val="3"/>
        <charset val="128"/>
      </rPr>
      <t xml:space="preserve"> 
Smoking rate</t>
    </r>
    <r>
      <rPr>
        <vertAlign val="superscript"/>
        <sz val="9"/>
        <rFont val="Meiryo UI"/>
        <family val="3"/>
        <charset val="128"/>
      </rPr>
      <t>※1</t>
    </r>
    <phoneticPr fontId="3"/>
  </si>
  <si>
    <r>
      <rPr>
        <b/>
        <sz val="9"/>
        <rFont val="Meiryo UI"/>
        <family val="3"/>
        <charset val="128"/>
      </rPr>
      <t>肥満率</t>
    </r>
    <r>
      <rPr>
        <vertAlign val="superscript"/>
        <sz val="9"/>
        <rFont val="Meiryo UI"/>
        <family val="3"/>
        <charset val="128"/>
      </rPr>
      <t>※3</t>
    </r>
    <r>
      <rPr>
        <sz val="9"/>
        <rFont val="Meiryo UI"/>
        <family val="3"/>
        <charset val="128"/>
      </rPr>
      <t xml:space="preserve"> Obesity rate</t>
    </r>
    <r>
      <rPr>
        <vertAlign val="superscript"/>
        <sz val="9"/>
        <rFont val="Meiryo UI"/>
        <family val="3"/>
        <charset val="128"/>
      </rPr>
      <t>※3</t>
    </r>
    <phoneticPr fontId="1"/>
  </si>
  <si>
    <t>※4 賃金差異の主な理由は、女性の平均継続勤務年数が12.1年で男性の17.7年より5.6年短いことと、管理職に占める女性の割合が3.2％であること</t>
    <phoneticPr fontId="1"/>
  </si>
  <si>
    <t>※5 賃金差異の主な理由は、女性の平均継続勤務年数は9.9年で男性の28.4年より18.5年短いことと、男性は定年後の再雇用労働者が大半を占める一方で、女性はパートタイマーなど臨時的な雇用形態の方が多いこと</t>
    <rPh sb="69" eb="70">
      <t>シ</t>
    </rPh>
    <phoneticPr fontId="1"/>
  </si>
  <si>
    <t>　　　Male employees: number of employees who submitted a notification of birth to SMM for birth by their spouse in FY2025</t>
    <phoneticPr fontId="1"/>
  </si>
  <si>
    <t>Percentage of retention after leave: number of employees who returned to work in FY2024 and were still working at SMM 12 months later ÷ number of employees who returned to work in FY2024 x 100</t>
    <phoneticPr fontId="1"/>
  </si>
  <si>
    <t>Short-term caregiver leave can be taken up to 6 days per year for each eligible family member requiring care, and may be taken in units of one day or one hour.</t>
    <phoneticPr fontId="1"/>
  </si>
  <si>
    <t>※2 上級管理職数は海外現地法人の部長クラス以上(各年度3月末時点)、( )内は女性管理職数</t>
    <rPh sb="29" eb="30">
      <t>ガツ</t>
    </rPh>
    <phoneticPr fontId="1"/>
  </si>
  <si>
    <r>
      <rPr>
        <b/>
        <sz val="9"/>
        <rFont val="Meiryo UI"/>
        <family val="3"/>
        <charset val="128"/>
      </rPr>
      <t>オランダ</t>
    </r>
    <r>
      <rPr>
        <sz val="9"/>
        <rFont val="Meiryo UI"/>
        <family val="3"/>
        <charset val="128"/>
      </rPr>
      <t xml:space="preserve"> Netherlands</t>
    </r>
    <phoneticPr fontId="1"/>
  </si>
  <si>
    <r>
      <t>住友金属鉱山
グループ</t>
    </r>
    <r>
      <rPr>
        <vertAlign val="superscript"/>
        <sz val="9"/>
        <rFont val="Meiryo UI"/>
        <family val="3"/>
        <charset val="128"/>
      </rPr>
      <t>※4</t>
    </r>
    <r>
      <rPr>
        <b/>
        <sz val="9"/>
        <rFont val="Meiryo UI"/>
        <family val="3"/>
        <charset val="128"/>
      </rPr>
      <t xml:space="preserve">
</t>
    </r>
    <r>
      <rPr>
        <sz val="9"/>
        <rFont val="Meiryo UI"/>
        <family val="3"/>
        <charset val="128"/>
      </rPr>
      <t>SMM Group</t>
    </r>
    <r>
      <rPr>
        <vertAlign val="superscript"/>
        <sz val="9"/>
        <rFont val="Meiryo UI"/>
        <family val="3"/>
        <charset val="128"/>
      </rPr>
      <t>※4</t>
    </r>
    <phoneticPr fontId="1"/>
  </si>
  <si>
    <r>
      <rPr>
        <b/>
        <sz val="9"/>
        <color theme="1"/>
        <rFont val="Meiryo UI"/>
        <family val="3"/>
        <charset val="128"/>
      </rPr>
      <t>報酬総額(年収)</t>
    </r>
    <r>
      <rPr>
        <vertAlign val="superscript"/>
        <sz val="9"/>
        <color theme="1"/>
        <rFont val="Meiryo UI"/>
        <family val="3"/>
        <charset val="128"/>
      </rPr>
      <t>※3</t>
    </r>
    <r>
      <rPr>
        <b/>
        <sz val="9"/>
        <color theme="1"/>
        <rFont val="Meiryo UI"/>
        <family val="3"/>
        <charset val="128"/>
      </rPr>
      <t xml:space="preserve">の男女差異 </t>
    </r>
    <r>
      <rPr>
        <sz val="9"/>
        <color theme="1"/>
        <rFont val="Meiryo UI"/>
        <family val="3"/>
        <charset val="128"/>
      </rPr>
      <t xml:space="preserve">
Ratios of female-to-male total remuneration (annual remuneration)</t>
    </r>
    <r>
      <rPr>
        <vertAlign val="superscript"/>
        <sz val="9"/>
        <color theme="1"/>
        <rFont val="Meiryo UI"/>
        <family val="3"/>
        <charset val="128"/>
      </rPr>
      <t>※3</t>
    </r>
    <phoneticPr fontId="1"/>
  </si>
  <si>
    <t>The main reasons for the remuneration gap are that the average length of continuous service for female employees is 12.1 years, which is 5.6 years shorter than that for male employees at 17.7 years, and that female employees make up 3.2% of management positions.</t>
    <phoneticPr fontId="1"/>
  </si>
  <si>
    <t>The main reasons for the remuneration gap are that the average length of continuous service for female employees is 9.9 years, which is 18.5 years shorter than that for male employees at 28.4 years. While most male employees are re-employed after retirement, many female employees are in temporary employment such as part-time positions.</t>
    <phoneticPr fontId="1"/>
  </si>
  <si>
    <t xml:space="preserve"> 従業員データ Employee Data</t>
    <rPh sb="1" eb="4">
      <t>ジュウギョウイン</t>
    </rPh>
    <phoneticPr fontId="3"/>
  </si>
  <si>
    <t>疾病予防および健康増進の取り組み Illness Prevention and Health Promotion Initiatives</t>
    <phoneticPr fontId="1"/>
  </si>
  <si>
    <t>介護休業と介護休暇 Caregiver Leave and Short-Term Caregiver Leave</t>
    <phoneticPr fontId="1"/>
  </si>
  <si>
    <t>地域最低賃金に対する標準新人給与(初任給)の比率 Ratio of standard Entry-Level Salary to Regional Minimum Wage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</si>
</sst>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0_);[Red]\(#,##0.0\)"/>
    <numFmt numFmtId="177" formatCode="0.0_);[Red]\(0.0\)"/>
    <numFmt numFmtId="178" formatCode="0_);[Red]\(0\)"/>
    <numFmt numFmtId="179" formatCode="0.00_);[Red]\(0.00\)"/>
    <numFmt numFmtId="180" formatCode="#,##0_);[Red]\(#,##0\)"/>
    <numFmt numFmtId="181" formatCode="#,##0_ "/>
    <numFmt numFmtId="182" formatCode="&quot;(&quot;0.0&quot;)&quot;"/>
    <numFmt numFmtId="183" formatCode="0.0_);\(0.0\)"/>
    <numFmt numFmtId="184" formatCode="#,##0_);\(#,##0\)"/>
    <numFmt numFmtId="185" formatCode="&quot;(&quot;0&quot;)&quot;"/>
    <numFmt numFmtId="186" formatCode="0.0%"/>
    <numFmt numFmtId="187" formatCode="0_);\(0\)"/>
  </numFmts>
  <fonts count="69">
    <font>
      <sz val="11"/>
      <color theme="1"/>
      <name val="メイリオ"/>
      <family val="2"/>
      <charset val="128"/>
      <scheme val="minor"/>
    </font>
    <font>
      <sz val="6"/>
      <name val="メイリオ"/>
      <family val="2"/>
      <charset val="128"/>
      <scheme val="minor"/>
    </font>
    <font>
      <b/>
      <sz val="11"/>
      <color theme="1"/>
      <name val="Meiryo UI"/>
      <family val="3"/>
      <charset val="128"/>
    </font>
    <font>
      <sz val="6"/>
      <name val="メイリオ"/>
      <family val="3"/>
      <charset val="128"/>
      <scheme val="minor"/>
    </font>
    <font>
      <sz val="11"/>
      <color theme="1"/>
      <name val="Meiryo UI"/>
      <family val="3"/>
      <charset val="128"/>
    </font>
    <font>
      <sz val="11"/>
      <color rgb="FFFF0000"/>
      <name val="Meiryo UI"/>
      <family val="3"/>
      <charset val="128"/>
    </font>
    <font>
      <sz val="11"/>
      <name val="Meiryo UI"/>
      <family val="3"/>
      <charset val="128"/>
    </font>
    <font>
      <sz val="11"/>
      <color theme="1"/>
      <name val="メイリオ"/>
      <family val="2"/>
      <scheme val="minor"/>
    </font>
    <font>
      <sz val="11"/>
      <color rgb="FF000000"/>
      <name val="Meiryo UI"/>
      <family val="3"/>
      <charset val="128"/>
    </font>
    <font>
      <b/>
      <sz val="11"/>
      <color rgb="FF000000"/>
      <name val="Meiryo UI"/>
      <family val="3"/>
      <charset val="128"/>
    </font>
    <font>
      <sz val="11"/>
      <color theme="1"/>
      <name val="メイリオ"/>
      <family val="2"/>
      <charset val="128"/>
      <scheme val="minor"/>
    </font>
    <font>
      <sz val="11"/>
      <name val="ＭＳ Ｐゴシック"/>
      <family val="3"/>
      <charset val="128"/>
    </font>
    <font>
      <sz val="12"/>
      <color theme="1"/>
      <name val="メイリオ"/>
      <family val="2"/>
      <charset val="128"/>
      <scheme val="minor"/>
    </font>
    <font>
      <sz val="9"/>
      <color theme="1"/>
      <name val="Meiryo UI"/>
      <family val="3"/>
      <charset val="128"/>
    </font>
    <font>
      <u/>
      <sz val="11"/>
      <color theme="10"/>
      <name val="メイリオ"/>
      <family val="2"/>
      <charset val="128"/>
      <scheme val="minor"/>
    </font>
    <font>
      <b/>
      <sz val="11"/>
      <name val="Meiryo UI"/>
      <family val="3"/>
      <charset val="128"/>
    </font>
    <font>
      <b/>
      <sz val="24"/>
      <name val="Meiryo UI"/>
      <family val="3"/>
      <charset val="128"/>
    </font>
    <font>
      <sz val="10"/>
      <name val="Meiryo UI"/>
      <family val="3"/>
      <charset val="128"/>
    </font>
    <font>
      <sz val="9"/>
      <name val="Meiryo UI"/>
      <family val="3"/>
      <charset val="128"/>
    </font>
    <font>
      <b/>
      <sz val="9"/>
      <name val="Meiryo UI"/>
      <family val="3"/>
      <charset val="128"/>
    </font>
    <font>
      <b/>
      <sz val="8"/>
      <name val="Meiryo UI"/>
      <family val="3"/>
      <charset val="128"/>
    </font>
    <font>
      <b/>
      <sz val="10"/>
      <name val="Meiryo UI"/>
      <family val="3"/>
      <charset val="128"/>
    </font>
    <font>
      <b/>
      <sz val="14"/>
      <name val="Meiryo UI"/>
      <family val="3"/>
      <charset val="128"/>
    </font>
    <font>
      <sz val="8"/>
      <name val="Meiryo UI"/>
      <family val="3"/>
      <charset val="128"/>
    </font>
    <font>
      <vertAlign val="superscript"/>
      <sz val="9"/>
      <name val="Meiryo UI"/>
      <family val="3"/>
      <charset val="128"/>
    </font>
    <font>
      <b/>
      <sz val="9"/>
      <color theme="1"/>
      <name val="Meiryo UI"/>
      <family val="3"/>
      <charset val="128"/>
    </font>
    <font>
      <sz val="8"/>
      <color theme="1"/>
      <name val="Meiryo UI"/>
      <family val="3"/>
      <charset val="128"/>
    </font>
    <font>
      <b/>
      <sz val="11"/>
      <color theme="7" tint="-0.249977111117893"/>
      <name val="Meiryo UI"/>
      <family val="3"/>
      <charset val="128"/>
    </font>
    <font>
      <b/>
      <vertAlign val="superscript"/>
      <sz val="11"/>
      <color theme="7" tint="-0.249977111117893"/>
      <name val="Meiryo UI"/>
      <family val="3"/>
      <charset val="128"/>
    </font>
    <font>
      <vertAlign val="superscript"/>
      <sz val="9"/>
      <color theme="1"/>
      <name val="Meiryo UI"/>
      <family val="3"/>
      <charset val="128"/>
    </font>
    <font>
      <sz val="9"/>
      <color rgb="FFFF0000"/>
      <name val="Meiryo UI"/>
      <family val="3"/>
      <charset val="128"/>
    </font>
    <font>
      <u/>
      <sz val="9"/>
      <color theme="10"/>
      <name val="メイリオ"/>
      <family val="2"/>
      <charset val="128"/>
      <scheme val="minor"/>
    </font>
    <font>
      <sz val="9"/>
      <color theme="1"/>
      <name val="メイリオ"/>
      <family val="2"/>
      <charset val="128"/>
      <scheme val="minor"/>
    </font>
    <font>
      <sz val="11"/>
      <color theme="7" tint="-0.249977111117893"/>
      <name val="Meiryo UI"/>
      <family val="3"/>
      <charset val="128"/>
    </font>
    <font>
      <b/>
      <sz val="12"/>
      <color theme="7" tint="-0.249977111117893"/>
      <name val="Meiryo UI"/>
      <family val="3"/>
      <charset val="128"/>
    </font>
    <font>
      <b/>
      <vertAlign val="superscript"/>
      <sz val="12"/>
      <color theme="7" tint="-0.249977111117893"/>
      <name val="Meiryo UI"/>
      <family val="3"/>
      <charset val="128"/>
    </font>
    <font>
      <sz val="9"/>
      <color rgb="FF000000"/>
      <name val="Meiryo UI"/>
      <family val="3"/>
      <charset val="128"/>
    </font>
    <font>
      <b/>
      <sz val="9"/>
      <color rgb="FF000000"/>
      <name val="Meiryo UI"/>
      <family val="3"/>
      <charset val="128"/>
    </font>
    <font>
      <sz val="8"/>
      <color rgb="FF000000"/>
      <name val="Meiryo UI"/>
      <family val="3"/>
      <charset val="128"/>
    </font>
    <font>
      <b/>
      <sz val="8"/>
      <color theme="1"/>
      <name val="Meiryo UI"/>
      <family val="3"/>
      <charset val="128"/>
    </font>
    <font>
      <b/>
      <sz val="6"/>
      <color theme="1"/>
      <name val="Meiryo UI"/>
      <family val="3"/>
      <charset val="128"/>
    </font>
    <font>
      <sz val="9"/>
      <color theme="1"/>
      <name val="Meiryo UI"/>
      <family val="3"/>
    </font>
    <font>
      <sz val="9"/>
      <name val="Meiryo UI"/>
      <family val="3"/>
    </font>
    <font>
      <b/>
      <sz val="11"/>
      <name val="Meiryo UI"/>
      <family val="3"/>
    </font>
    <font>
      <sz val="11"/>
      <name val="Meiryo UI"/>
      <family val="3"/>
    </font>
    <font>
      <b/>
      <sz val="11"/>
      <color theme="7" tint="-0.249977111117893"/>
      <name val="Meiryo UI"/>
      <family val="3"/>
    </font>
    <font>
      <sz val="6"/>
      <color theme="1"/>
      <name val="Meiryo UI"/>
      <family val="3"/>
      <charset val="128"/>
    </font>
    <font>
      <sz val="7"/>
      <name val="Meiryo UI"/>
      <family val="3"/>
      <charset val="128"/>
    </font>
    <font>
      <sz val="8"/>
      <name val="Meiryo UI"/>
      <family val="3"/>
    </font>
    <font>
      <vertAlign val="superscript"/>
      <sz val="8"/>
      <color theme="1"/>
      <name val="Meiryo UI"/>
      <family val="3"/>
      <charset val="128"/>
    </font>
    <font>
      <b/>
      <sz val="9"/>
      <color theme="1"/>
      <name val="メイリオ"/>
      <family val="3"/>
      <charset val="128"/>
      <scheme val="minor"/>
    </font>
    <font>
      <sz val="9"/>
      <color theme="1"/>
      <name val="メイリオ"/>
      <family val="3"/>
      <charset val="128"/>
      <scheme val="minor"/>
    </font>
    <font>
      <sz val="8"/>
      <color rgb="FFFF0000"/>
      <name val="Meiryo UI"/>
      <family val="3"/>
      <charset val="128"/>
    </font>
    <font>
      <sz val="11"/>
      <color theme="1"/>
      <name val="ＭＳ Ｐゴシック"/>
      <family val="2"/>
      <charset val="128"/>
    </font>
    <font>
      <sz val="10"/>
      <color theme="1"/>
      <name val="ＭＳ Ｐゴシック"/>
      <family val="2"/>
      <charset val="128"/>
    </font>
    <font>
      <sz val="11"/>
      <name val="メイリオ"/>
      <family val="2"/>
      <charset val="128"/>
      <scheme val="minor"/>
    </font>
    <font>
      <b/>
      <sz val="7"/>
      <name val="Meiryo UI"/>
      <family val="3"/>
      <charset val="128"/>
    </font>
    <font>
      <b/>
      <sz val="6"/>
      <name val="Meiryo UI"/>
      <family val="3"/>
      <charset val="128"/>
    </font>
    <font>
      <b/>
      <sz val="9"/>
      <color theme="7" tint="-0.249977111117893"/>
      <name val="Meiryo UI"/>
      <family val="3"/>
      <charset val="128"/>
    </font>
    <font>
      <vertAlign val="superscript"/>
      <sz val="7"/>
      <name val="Meiryo UI"/>
      <family val="3"/>
      <charset val="128"/>
    </font>
    <font>
      <vertAlign val="superscript"/>
      <sz val="8"/>
      <name val="Meiryo UI"/>
      <family val="3"/>
      <charset val="128"/>
    </font>
    <font>
      <sz val="7.5"/>
      <name val="Meiryo UI"/>
      <family val="3"/>
      <charset val="128"/>
    </font>
    <font>
      <sz val="7.5"/>
      <color theme="1"/>
      <name val="Meiryo UI"/>
      <family val="3"/>
      <charset val="128"/>
    </font>
    <font>
      <sz val="8.5"/>
      <name val="Meiryo UI"/>
      <family val="3"/>
      <charset val="128"/>
    </font>
    <font>
      <sz val="8.5"/>
      <name val="Meiryo UI"/>
      <family val="3"/>
    </font>
    <font>
      <b/>
      <sz val="8"/>
      <color rgb="FF467886"/>
      <name val="Meiryo UI"/>
      <family val="3"/>
      <charset val="128"/>
    </font>
    <font>
      <b/>
      <u/>
      <sz val="8"/>
      <color rgb="FF467886"/>
      <name val="Meiryo UI"/>
      <family val="3"/>
      <charset val="128"/>
    </font>
    <font>
      <sz val="8"/>
      <color rgb="FF467886"/>
      <name val="Meiryo UI"/>
      <family val="3"/>
      <charset val="128"/>
    </font>
    <font>
      <sz val="11"/>
      <color rgb="FF467886"/>
      <name val="Meiryo UI"/>
      <family val="3"/>
      <charset val="128"/>
    </font>
  </fonts>
  <fills count="8">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DDEBF7"/>
        <bgColor indexed="64"/>
      </patternFill>
    </fill>
  </fills>
  <borders count="39">
    <border>
      <left/>
      <right/>
      <top/>
      <bottom/>
      <diagonal/>
    </border>
    <border>
      <left/>
      <right/>
      <top/>
      <bottom style="thin">
        <color indexed="64"/>
      </bottom>
      <diagonal/>
    </border>
    <border>
      <left/>
      <right/>
      <top style="hair">
        <color auto="1"/>
      </top>
      <bottom style="hair">
        <color auto="1"/>
      </bottom>
      <diagonal/>
    </border>
    <border>
      <left/>
      <right/>
      <top style="thin">
        <color auto="1"/>
      </top>
      <bottom style="hair">
        <color auto="1"/>
      </bottom>
      <diagonal/>
    </border>
    <border>
      <left/>
      <right/>
      <top style="hair">
        <color auto="1"/>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ck">
        <color theme="7" tint="-0.2499465926084170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theme="7" tint="-0.24994659260841701"/>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top/>
      <bottom style="thick">
        <color theme="7" tint="-0.249977111117893"/>
      </bottom>
      <diagonal/>
    </border>
    <border>
      <left style="thin">
        <color indexed="64"/>
      </left>
      <right/>
      <top style="hair">
        <color indexed="64"/>
      </top>
      <bottom/>
      <diagonal/>
    </border>
  </borders>
  <cellStyleXfs count="28">
    <xf numFmtId="0" fontId="0" fillId="0" borderId="0">
      <alignment vertical="center"/>
    </xf>
    <xf numFmtId="0" fontId="7"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1" fillId="0" borderId="0"/>
    <xf numFmtId="38" fontId="11" fillId="0" borderId="0" applyFont="0" applyFill="0" applyBorder="0" applyAlignment="0" applyProtection="0"/>
    <xf numFmtId="0" fontId="10" fillId="0" borderId="0">
      <alignment vertical="center"/>
    </xf>
    <xf numFmtId="0" fontId="10" fillId="0" borderId="0">
      <alignment vertical="center"/>
    </xf>
    <xf numFmtId="38" fontId="10" fillId="0" borderId="0" applyFont="0" applyFill="0" applyBorder="0" applyAlignment="0" applyProtection="0">
      <alignment vertical="center"/>
    </xf>
    <xf numFmtId="6"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2" fillId="0" borderId="0"/>
    <xf numFmtId="9" fontId="12" fillId="0" borderId="0" applyFont="0" applyFill="0" applyBorder="0" applyAlignment="0" applyProtection="0">
      <alignment vertical="center"/>
    </xf>
    <xf numFmtId="0" fontId="14" fillId="0" borderId="0" applyNumberForma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38" fontId="10" fillId="0" borderId="0" applyFon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6" fontId="10" fillId="0" borderId="0" applyFont="0" applyFill="0" applyBorder="0" applyAlignment="0" applyProtection="0">
      <alignment vertical="center"/>
    </xf>
    <xf numFmtId="0" fontId="11" fillId="0" borderId="0"/>
    <xf numFmtId="0" fontId="53" fillId="0" borderId="0">
      <alignment vertical="center"/>
    </xf>
    <xf numFmtId="9" fontId="53" fillId="0" borderId="0" applyFont="0" applyFill="0" applyBorder="0" applyAlignment="0" applyProtection="0">
      <alignment vertical="center"/>
    </xf>
    <xf numFmtId="0" fontId="54" fillId="0" borderId="0">
      <alignment vertical="center"/>
    </xf>
    <xf numFmtId="0" fontId="7" fillId="0" borderId="0"/>
    <xf numFmtId="9" fontId="7" fillId="0" borderId="0" applyFont="0" applyFill="0" applyBorder="0" applyAlignment="0" applyProtection="0">
      <alignment vertical="center"/>
    </xf>
    <xf numFmtId="9" fontId="11" fillId="0" borderId="0" applyFont="0" applyFill="0" applyBorder="0" applyAlignment="0" applyProtection="0">
      <alignment vertical="center"/>
    </xf>
  </cellStyleXfs>
  <cellXfs count="1073">
    <xf numFmtId="0" fontId="0" fillId="0" borderId="0" xfId="0">
      <alignment vertical="center"/>
    </xf>
    <xf numFmtId="0" fontId="4" fillId="0" borderId="0" xfId="0" applyFont="1" applyAlignment="1"/>
    <xf numFmtId="0" fontId="2" fillId="0" borderId="0" xfId="0" applyFont="1" applyAlignment="1">
      <alignment horizontal="center"/>
    </xf>
    <xf numFmtId="0" fontId="4" fillId="0" borderId="0" xfId="1" applyFont="1"/>
    <xf numFmtId="0" fontId="4" fillId="0" borderId="0" xfId="1" applyFont="1" applyAlignment="1">
      <alignment horizontal="right"/>
    </xf>
    <xf numFmtId="0" fontId="2" fillId="0" borderId="0" xfId="1" applyFont="1"/>
    <xf numFmtId="0" fontId="4" fillId="0" borderId="0" xfId="1" applyFont="1" applyAlignment="1">
      <alignment wrapText="1"/>
    </xf>
    <xf numFmtId="0" fontId="8" fillId="0" borderId="0" xfId="1" applyFont="1"/>
    <xf numFmtId="0" fontId="2" fillId="0" borderId="0" xfId="0" applyFont="1" applyAlignment="1">
      <alignment horizontal="centerContinuous"/>
    </xf>
    <xf numFmtId="9" fontId="4" fillId="0" borderId="0" xfId="0" applyNumberFormat="1" applyFont="1" applyAlignment="1"/>
    <xf numFmtId="0" fontId="2" fillId="0" borderId="0" xfId="1" applyFont="1" applyAlignment="1">
      <alignment wrapText="1"/>
    </xf>
    <xf numFmtId="0" fontId="5" fillId="3" borderId="0" xfId="1" applyFont="1" applyFill="1"/>
    <xf numFmtId="177" fontId="4" fillId="0" borderId="0" xfId="0" applyNumberFormat="1" applyFont="1" applyAlignment="1">
      <alignment horizontal="right"/>
    </xf>
    <xf numFmtId="186" fontId="8" fillId="0" borderId="0" xfId="1" applyNumberFormat="1" applyFont="1" applyAlignment="1">
      <alignment horizontal="right"/>
    </xf>
    <xf numFmtId="0" fontId="13" fillId="0" borderId="0" xfId="0" applyFont="1" applyAlignment="1"/>
    <xf numFmtId="0" fontId="19"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5" fillId="0" borderId="0" xfId="0" applyFont="1">
      <alignment vertical="center"/>
    </xf>
    <xf numFmtId="0" fontId="15" fillId="0" borderId="12" xfId="0" applyFont="1" applyBorder="1">
      <alignment vertical="center"/>
    </xf>
    <xf numFmtId="0" fontId="18" fillId="0" borderId="12" xfId="0" applyFont="1" applyBorder="1">
      <alignment vertical="center"/>
    </xf>
    <xf numFmtId="0" fontId="6" fillId="0" borderId="0" xfId="1" applyFont="1" applyAlignment="1">
      <alignment vertical="center"/>
    </xf>
    <xf numFmtId="0" fontId="17" fillId="0" borderId="12" xfId="0" applyFont="1" applyBorder="1">
      <alignment vertical="center"/>
    </xf>
    <xf numFmtId="0" fontId="21" fillId="0" borderId="0" xfId="0" applyFont="1">
      <alignment vertical="center"/>
    </xf>
    <xf numFmtId="0" fontId="6" fillId="0" borderId="0" xfId="1" applyFont="1" applyAlignment="1">
      <alignment horizontal="right" vertical="center"/>
    </xf>
    <xf numFmtId="0" fontId="22" fillId="0" borderId="0" xfId="1" applyFont="1" applyAlignment="1">
      <alignment vertical="center"/>
    </xf>
    <xf numFmtId="180" fontId="6" fillId="0" borderId="0" xfId="1" applyNumberFormat="1" applyFont="1" applyAlignment="1">
      <alignment vertical="center"/>
    </xf>
    <xf numFmtId="0" fontId="15" fillId="0" borderId="0" xfId="1" applyFont="1" applyAlignment="1">
      <alignment horizontal="right" vertical="center"/>
    </xf>
    <xf numFmtId="0" fontId="23" fillId="0" borderId="0" xfId="1" applyFont="1" applyAlignment="1">
      <alignment vertical="center"/>
    </xf>
    <xf numFmtId="0" fontId="18" fillId="0" borderId="7" xfId="1" applyFont="1" applyBorder="1" applyAlignment="1">
      <alignment vertical="center"/>
    </xf>
    <xf numFmtId="0" fontId="18" fillId="0" borderId="5" xfId="1" applyFont="1" applyBorder="1" applyAlignment="1">
      <alignment horizontal="center" vertical="center"/>
    </xf>
    <xf numFmtId="0" fontId="18" fillId="0" borderId="8" xfId="1" applyFont="1" applyBorder="1" applyAlignment="1">
      <alignment horizontal="center" vertical="center"/>
    </xf>
    <xf numFmtId="0" fontId="18" fillId="0" borderId="9" xfId="1" applyFont="1" applyBorder="1" applyAlignment="1">
      <alignment horizontal="center" vertical="center"/>
    </xf>
    <xf numFmtId="176" fontId="18" fillId="0" borderId="9" xfId="1" applyNumberFormat="1" applyFont="1" applyBorder="1" applyAlignment="1">
      <alignment vertical="center"/>
    </xf>
    <xf numFmtId="180" fontId="18" fillId="0" borderId="9" xfId="1" applyNumberFormat="1" applyFont="1" applyBorder="1" applyAlignment="1">
      <alignment vertical="center"/>
    </xf>
    <xf numFmtId="0" fontId="18" fillId="2" borderId="7" xfId="1" applyFont="1" applyFill="1" applyBorder="1" applyAlignment="1">
      <alignment vertical="center"/>
    </xf>
    <xf numFmtId="0" fontId="18" fillId="2" borderId="9" xfId="1" applyFont="1" applyFill="1" applyBorder="1" applyAlignment="1">
      <alignment horizontal="center" vertical="center"/>
    </xf>
    <xf numFmtId="180" fontId="18" fillId="2" borderId="9" xfId="1" applyNumberFormat="1" applyFont="1" applyFill="1" applyBorder="1" applyAlignment="1">
      <alignment vertical="center"/>
    </xf>
    <xf numFmtId="180" fontId="18" fillId="4" borderId="9" xfId="1" applyNumberFormat="1" applyFont="1" applyFill="1" applyBorder="1" applyAlignment="1">
      <alignment vertical="center"/>
    </xf>
    <xf numFmtId="0" fontId="18" fillId="0" borderId="19" xfId="1" applyFont="1" applyBorder="1" applyAlignment="1">
      <alignment vertical="center"/>
    </xf>
    <xf numFmtId="0" fontId="18" fillId="2" borderId="5" xfId="1" applyFont="1" applyFill="1" applyBorder="1" applyAlignment="1">
      <alignment vertical="center"/>
    </xf>
    <xf numFmtId="0" fontId="18" fillId="2" borderId="8" xfId="1" applyFont="1" applyFill="1" applyBorder="1" applyAlignment="1">
      <alignment vertical="center"/>
    </xf>
    <xf numFmtId="180" fontId="18" fillId="0" borderId="20" xfId="1" applyNumberFormat="1" applyFont="1" applyBorder="1" applyAlignment="1">
      <alignment vertical="center"/>
    </xf>
    <xf numFmtId="182" fontId="18" fillId="0" borderId="21" xfId="1" applyNumberFormat="1" applyFont="1" applyBorder="1" applyAlignment="1">
      <alignment vertical="center"/>
    </xf>
    <xf numFmtId="0" fontId="18" fillId="0" borderId="14" xfId="0" applyFont="1" applyBorder="1">
      <alignment vertical="center"/>
    </xf>
    <xf numFmtId="0" fontId="18" fillId="0" borderId="11" xfId="0" applyFont="1" applyBorder="1">
      <alignment vertical="center"/>
    </xf>
    <xf numFmtId="0" fontId="18" fillId="0" borderId="16" xfId="0" applyFont="1" applyBorder="1">
      <alignment vertical="center"/>
    </xf>
    <xf numFmtId="180" fontId="18" fillId="0" borderId="22" xfId="1" applyNumberFormat="1" applyFont="1" applyBorder="1" applyAlignment="1">
      <alignment vertical="center"/>
    </xf>
    <xf numFmtId="182" fontId="18" fillId="0" borderId="22" xfId="1" applyNumberFormat="1" applyFont="1" applyBorder="1" applyAlignment="1">
      <alignment vertical="center"/>
    </xf>
    <xf numFmtId="182" fontId="18" fillId="3" borderId="21" xfId="1" applyNumberFormat="1" applyFont="1" applyFill="1" applyBorder="1" applyAlignment="1">
      <alignment vertical="center"/>
    </xf>
    <xf numFmtId="0" fontId="18" fillId="0" borderId="17" xfId="1" applyFont="1" applyBorder="1" applyAlignment="1">
      <alignment vertical="center"/>
    </xf>
    <xf numFmtId="181" fontId="18" fillId="0" borderId="20" xfId="1" applyNumberFormat="1" applyFont="1" applyBorder="1" applyAlignment="1">
      <alignment vertical="center"/>
    </xf>
    <xf numFmtId="180" fontId="18" fillId="3" borderId="20" xfId="1" applyNumberFormat="1" applyFont="1" applyFill="1" applyBorder="1" applyAlignment="1">
      <alignment vertical="center"/>
    </xf>
    <xf numFmtId="181" fontId="18" fillId="0" borderId="21" xfId="1" applyNumberFormat="1" applyFont="1" applyBorder="1" applyAlignment="1">
      <alignment vertical="center"/>
    </xf>
    <xf numFmtId="180" fontId="18" fillId="3" borderId="21" xfId="1" applyNumberFormat="1" applyFont="1" applyFill="1" applyBorder="1" applyAlignment="1">
      <alignment vertical="center"/>
    </xf>
    <xf numFmtId="178" fontId="18" fillId="0" borderId="20" xfId="1" applyNumberFormat="1" applyFont="1" applyBorder="1" applyAlignment="1">
      <alignment vertical="center"/>
    </xf>
    <xf numFmtId="178" fontId="18" fillId="0" borderId="20" xfId="1" applyNumberFormat="1" applyFont="1" applyBorder="1" applyAlignment="1">
      <alignment horizontal="right" vertical="center"/>
    </xf>
    <xf numFmtId="180" fontId="18" fillId="3" borderId="20" xfId="1" applyNumberFormat="1" applyFont="1" applyFill="1" applyBorder="1" applyAlignment="1">
      <alignment horizontal="right" vertical="center"/>
    </xf>
    <xf numFmtId="178" fontId="18" fillId="0" borderId="21" xfId="1" applyNumberFormat="1" applyFont="1" applyBorder="1" applyAlignment="1">
      <alignment vertical="center"/>
    </xf>
    <xf numFmtId="178" fontId="18" fillId="0" borderId="21" xfId="1" applyNumberFormat="1" applyFont="1" applyBorder="1" applyAlignment="1">
      <alignment horizontal="right" vertical="center"/>
    </xf>
    <xf numFmtId="180" fontId="18" fillId="3" borderId="21" xfId="1" applyNumberFormat="1" applyFont="1" applyFill="1" applyBorder="1" applyAlignment="1">
      <alignment horizontal="right" vertical="center"/>
    </xf>
    <xf numFmtId="178" fontId="18" fillId="3" borderId="20" xfId="1" applyNumberFormat="1" applyFont="1" applyFill="1" applyBorder="1" applyAlignment="1">
      <alignment vertical="center"/>
    </xf>
    <xf numFmtId="178" fontId="18" fillId="3" borderId="21" xfId="1" applyNumberFormat="1" applyFont="1" applyFill="1" applyBorder="1" applyAlignment="1">
      <alignment vertical="center"/>
    </xf>
    <xf numFmtId="0" fontId="18" fillId="0" borderId="20" xfId="1" applyFont="1" applyBorder="1" applyAlignment="1">
      <alignment horizontal="center" vertical="center"/>
    </xf>
    <xf numFmtId="0" fontId="18" fillId="0" borderId="21" xfId="1" applyFont="1" applyBorder="1" applyAlignment="1">
      <alignment horizontal="center" vertical="center"/>
    </xf>
    <xf numFmtId="180" fontId="18" fillId="0" borderId="21" xfId="1" applyNumberFormat="1" applyFont="1" applyBorder="1" applyAlignment="1">
      <alignment vertical="center"/>
    </xf>
    <xf numFmtId="0" fontId="18" fillId="0" borderId="13" xfId="1" applyFont="1" applyBorder="1" applyAlignment="1">
      <alignment vertical="center"/>
    </xf>
    <xf numFmtId="0" fontId="18" fillId="0" borderId="15" xfId="1" applyFont="1" applyBorder="1" applyAlignment="1">
      <alignment vertical="center"/>
    </xf>
    <xf numFmtId="0" fontId="18" fillId="0" borderId="16" xfId="1" applyFont="1" applyBorder="1" applyAlignment="1">
      <alignment vertical="center"/>
    </xf>
    <xf numFmtId="0" fontId="13" fillId="0" borderId="0" xfId="1" applyFont="1"/>
    <xf numFmtId="0" fontId="26" fillId="0" borderId="0" xfId="1" applyFont="1"/>
    <xf numFmtId="0" fontId="27" fillId="0" borderId="0" xfId="1" applyFont="1" applyAlignment="1">
      <alignment vertical="center"/>
    </xf>
    <xf numFmtId="0" fontId="23" fillId="2" borderId="8" xfId="1" applyFont="1" applyFill="1" applyBorder="1" applyAlignment="1">
      <alignment horizontal="center" vertical="center"/>
    </xf>
    <xf numFmtId="0" fontId="4" fillId="0" borderId="0" xfId="1" applyFont="1" applyAlignment="1">
      <alignment vertical="center"/>
    </xf>
    <xf numFmtId="0" fontId="13" fillId="0" borderId="17" xfId="1" applyFont="1" applyBorder="1" applyAlignment="1">
      <alignment vertical="center"/>
    </xf>
    <xf numFmtId="0" fontId="13" fillId="2" borderId="7" xfId="1" applyFont="1" applyFill="1" applyBorder="1" applyAlignment="1">
      <alignment vertical="center"/>
    </xf>
    <xf numFmtId="0" fontId="13" fillId="2" borderId="5" xfId="1" applyFont="1" applyFill="1" applyBorder="1" applyAlignment="1">
      <alignment vertical="center"/>
    </xf>
    <xf numFmtId="0" fontId="13" fillId="2" borderId="9" xfId="1" applyFont="1" applyFill="1" applyBorder="1" applyAlignment="1">
      <alignment horizontal="center" vertical="center"/>
    </xf>
    <xf numFmtId="180" fontId="13" fillId="2" borderId="9" xfId="1" applyNumberFormat="1" applyFont="1" applyFill="1" applyBorder="1" applyAlignment="1">
      <alignment vertical="center"/>
    </xf>
    <xf numFmtId="0" fontId="13" fillId="0" borderId="18" xfId="1" applyFont="1" applyBorder="1" applyAlignment="1">
      <alignment vertical="center"/>
    </xf>
    <xf numFmtId="180" fontId="13" fillId="0" borderId="9" xfId="1" applyNumberFormat="1" applyFont="1" applyBorder="1" applyAlignment="1">
      <alignment vertical="center"/>
    </xf>
    <xf numFmtId="0" fontId="13" fillId="0" borderId="19" xfId="1" applyFont="1" applyBorder="1" applyAlignment="1">
      <alignment vertical="center"/>
    </xf>
    <xf numFmtId="0" fontId="13" fillId="0" borderId="9" xfId="1" applyFont="1" applyBorder="1" applyAlignment="1">
      <alignment vertical="center"/>
    </xf>
    <xf numFmtId="0" fontId="13" fillId="2" borderId="9" xfId="1" applyFont="1" applyFill="1" applyBorder="1" applyAlignment="1">
      <alignment vertical="center"/>
    </xf>
    <xf numFmtId="0" fontId="13" fillId="5" borderId="9" xfId="1" applyFont="1" applyFill="1" applyBorder="1" applyAlignment="1">
      <alignment horizontal="center" vertical="center"/>
    </xf>
    <xf numFmtId="180" fontId="13" fillId="5" borderId="9" xfId="1" applyNumberFormat="1" applyFont="1" applyFill="1" applyBorder="1" applyAlignment="1">
      <alignment vertical="center"/>
    </xf>
    <xf numFmtId="0" fontId="13" fillId="3" borderId="18" xfId="1" applyFont="1" applyFill="1" applyBorder="1" applyAlignment="1">
      <alignment vertical="center"/>
    </xf>
    <xf numFmtId="0" fontId="4" fillId="3" borderId="0" xfId="1" applyFont="1" applyFill="1" applyAlignment="1">
      <alignment vertical="center"/>
    </xf>
    <xf numFmtId="180" fontId="4" fillId="0" borderId="0" xfId="1" applyNumberFormat="1" applyFont="1" applyAlignment="1">
      <alignment vertical="center"/>
    </xf>
    <xf numFmtId="0" fontId="26" fillId="0" borderId="0" xfId="1" applyFont="1" applyAlignment="1">
      <alignment vertical="center"/>
    </xf>
    <xf numFmtId="0" fontId="6" fillId="0" borderId="0" xfId="1" applyFont="1"/>
    <xf numFmtId="0" fontId="13" fillId="0" borderId="0" xfId="1" applyFont="1" applyAlignment="1">
      <alignment vertical="center"/>
    </xf>
    <xf numFmtId="0" fontId="13" fillId="0" borderId="13" xfId="1" applyFont="1" applyBorder="1" applyAlignment="1">
      <alignment vertical="center"/>
    </xf>
    <xf numFmtId="0" fontId="13" fillId="0" borderId="6" xfId="1" applyFont="1" applyBorder="1" applyAlignment="1">
      <alignment vertical="center"/>
    </xf>
    <xf numFmtId="0" fontId="13" fillId="0" borderId="14" xfId="1" applyFont="1" applyBorder="1" applyAlignment="1">
      <alignment vertical="center"/>
    </xf>
    <xf numFmtId="0" fontId="13" fillId="0" borderId="10" xfId="1" applyFont="1" applyBorder="1" applyAlignment="1">
      <alignment vertical="center"/>
    </xf>
    <xf numFmtId="0" fontId="13" fillId="0" borderId="11" xfId="1" applyFont="1" applyBorder="1" applyAlignment="1">
      <alignment vertical="center"/>
    </xf>
    <xf numFmtId="0" fontId="13" fillId="0" borderId="15" xfId="1" applyFont="1" applyBorder="1" applyAlignment="1">
      <alignment vertical="center"/>
    </xf>
    <xf numFmtId="0" fontId="13" fillId="0" borderId="1" xfId="1" applyFont="1" applyBorder="1" applyAlignment="1">
      <alignment vertical="center"/>
    </xf>
    <xf numFmtId="0" fontId="13" fillId="0" borderId="16" xfId="1" applyFont="1" applyBorder="1" applyAlignment="1">
      <alignment vertical="center"/>
    </xf>
    <xf numFmtId="180" fontId="13" fillId="0" borderId="20" xfId="1" applyNumberFormat="1" applyFont="1" applyBorder="1" applyAlignment="1">
      <alignment vertical="center"/>
    </xf>
    <xf numFmtId="180" fontId="13" fillId="0" borderId="22" xfId="1" applyNumberFormat="1" applyFont="1" applyBorder="1" applyAlignment="1">
      <alignment vertical="center"/>
    </xf>
    <xf numFmtId="0" fontId="4" fillId="0" borderId="18" xfId="1" applyFont="1" applyBorder="1" applyAlignment="1">
      <alignment vertical="center"/>
    </xf>
    <xf numFmtId="0" fontId="13" fillId="0" borderId="18" xfId="0" applyFont="1" applyBorder="1">
      <alignment vertical="center"/>
    </xf>
    <xf numFmtId="0" fontId="13" fillId="0" borderId="19" xfId="0" applyFont="1" applyBorder="1">
      <alignment vertical="center"/>
    </xf>
    <xf numFmtId="0" fontId="13" fillId="0" borderId="13" xfId="0" applyFont="1" applyBorder="1">
      <alignment vertical="center"/>
    </xf>
    <xf numFmtId="0" fontId="13" fillId="0" borderId="14" xfId="0" applyFont="1" applyBorder="1">
      <alignment vertical="center"/>
    </xf>
    <xf numFmtId="0" fontId="13" fillId="0" borderId="10" xfId="0" applyFont="1" applyBorder="1">
      <alignment vertical="center"/>
    </xf>
    <xf numFmtId="0" fontId="13" fillId="0" borderId="11" xfId="0" applyFont="1" applyBorder="1">
      <alignment vertical="center"/>
    </xf>
    <xf numFmtId="0" fontId="13" fillId="0" borderId="15" xfId="0" applyFont="1" applyBorder="1">
      <alignment vertical="center"/>
    </xf>
    <xf numFmtId="0" fontId="13" fillId="0" borderId="16" xfId="0" applyFont="1" applyBorder="1">
      <alignment vertical="center"/>
    </xf>
    <xf numFmtId="0" fontId="13" fillId="0" borderId="6" xfId="0" applyFont="1" applyBorder="1">
      <alignment vertical="center"/>
    </xf>
    <xf numFmtId="0" fontId="13" fillId="0" borderId="0" xfId="0" applyFont="1">
      <alignment vertical="center"/>
    </xf>
    <xf numFmtId="0" fontId="13" fillId="0" borderId="1" xfId="0" applyFont="1" applyBorder="1">
      <alignment vertical="center"/>
    </xf>
    <xf numFmtId="180" fontId="13" fillId="4" borderId="9" xfId="1" applyNumberFormat="1" applyFont="1" applyFill="1" applyBorder="1" applyAlignment="1">
      <alignment vertical="center"/>
    </xf>
    <xf numFmtId="0" fontId="15" fillId="0" borderId="23" xfId="0" applyFont="1" applyBorder="1">
      <alignment vertical="center"/>
    </xf>
    <xf numFmtId="0" fontId="18" fillId="0" borderId="23" xfId="0" applyFont="1" applyBorder="1">
      <alignment vertical="center"/>
    </xf>
    <xf numFmtId="0" fontId="13" fillId="4" borderId="9" xfId="1" applyFont="1" applyFill="1" applyBorder="1" applyAlignment="1">
      <alignment vertical="center"/>
    </xf>
    <xf numFmtId="0" fontId="13" fillId="4" borderId="9" xfId="1" applyFont="1" applyFill="1" applyBorder="1" applyAlignment="1">
      <alignment horizontal="center" vertical="center"/>
    </xf>
    <xf numFmtId="0" fontId="13" fillId="0" borderId="18" xfId="0" applyFont="1" applyBorder="1" applyAlignment="1">
      <alignment horizontal="left" vertical="center" wrapText="1"/>
    </xf>
    <xf numFmtId="182" fontId="13" fillId="0" borderId="21" xfId="1" applyNumberFormat="1" applyFont="1" applyBorder="1" applyAlignment="1">
      <alignment vertical="center"/>
    </xf>
    <xf numFmtId="182" fontId="13" fillId="0" borderId="22" xfId="1" applyNumberFormat="1" applyFont="1" applyBorder="1" applyAlignment="1">
      <alignment vertical="center"/>
    </xf>
    <xf numFmtId="180" fontId="13" fillId="3" borderId="20" xfId="1" applyNumberFormat="1" applyFont="1" applyFill="1" applyBorder="1" applyAlignment="1">
      <alignment vertical="center"/>
    </xf>
    <xf numFmtId="180" fontId="13" fillId="3" borderId="22" xfId="1" applyNumberFormat="1" applyFont="1" applyFill="1" applyBorder="1" applyAlignment="1">
      <alignment vertical="center"/>
    </xf>
    <xf numFmtId="0" fontId="13" fillId="2" borderId="8" xfId="1" applyFont="1" applyFill="1" applyBorder="1" applyAlignment="1">
      <alignment vertical="center"/>
    </xf>
    <xf numFmtId="0" fontId="13" fillId="4" borderId="7" xfId="1" applyFont="1" applyFill="1" applyBorder="1" applyAlignment="1">
      <alignment vertical="center"/>
    </xf>
    <xf numFmtId="0" fontId="13" fillId="4" borderId="8" xfId="1" applyFont="1" applyFill="1" applyBorder="1" applyAlignment="1">
      <alignment vertical="center"/>
    </xf>
    <xf numFmtId="0" fontId="4" fillId="4" borderId="1" xfId="1" applyFont="1" applyFill="1" applyBorder="1" applyAlignment="1">
      <alignment vertical="center"/>
    </xf>
    <xf numFmtId="0" fontId="13" fillId="0" borderId="8" xfId="1" applyFont="1" applyBorder="1" applyAlignment="1">
      <alignment vertical="center"/>
    </xf>
    <xf numFmtId="0" fontId="13" fillId="3" borderId="21" xfId="0" applyFont="1" applyFill="1" applyBorder="1" applyAlignment="1">
      <alignment horizontal="center" vertical="center"/>
    </xf>
    <xf numFmtId="180" fontId="13" fillId="0" borderId="21" xfId="1" applyNumberFormat="1" applyFont="1" applyBorder="1" applyAlignment="1">
      <alignment vertical="center"/>
    </xf>
    <xf numFmtId="0" fontId="13" fillId="3" borderId="22" xfId="1" applyFont="1" applyFill="1" applyBorder="1" applyAlignment="1">
      <alignment horizontal="center" vertical="center"/>
    </xf>
    <xf numFmtId="0" fontId="13" fillId="3" borderId="21" xfId="1" applyFont="1" applyFill="1" applyBorder="1" applyAlignment="1">
      <alignment horizontal="center" vertical="center"/>
    </xf>
    <xf numFmtId="0" fontId="4" fillId="0" borderId="13" xfId="1" applyFont="1" applyBorder="1" applyAlignment="1">
      <alignment vertical="center"/>
    </xf>
    <xf numFmtId="0" fontId="13" fillId="3" borderId="13" xfId="1" applyFont="1" applyFill="1" applyBorder="1" applyAlignment="1">
      <alignment vertical="center"/>
    </xf>
    <xf numFmtId="0" fontId="13" fillId="3" borderId="10" xfId="1" applyFont="1" applyFill="1" applyBorder="1" applyAlignment="1">
      <alignment vertical="center"/>
    </xf>
    <xf numFmtId="0" fontId="30" fillId="0" borderId="18" xfId="1" applyFont="1" applyBorder="1" applyAlignment="1">
      <alignment vertical="center"/>
    </xf>
    <xf numFmtId="0" fontId="13" fillId="3" borderId="14" xfId="1" applyFont="1" applyFill="1" applyBorder="1" applyAlignment="1">
      <alignment vertical="center"/>
    </xf>
    <xf numFmtId="0" fontId="13" fillId="3" borderId="11" xfId="1" applyFont="1" applyFill="1" applyBorder="1" applyAlignment="1">
      <alignment vertical="center"/>
    </xf>
    <xf numFmtId="0" fontId="13" fillId="3" borderId="16" xfId="1" applyFont="1" applyFill="1" applyBorder="1" applyAlignment="1">
      <alignment vertical="center"/>
    </xf>
    <xf numFmtId="0" fontId="19" fillId="6" borderId="9" xfId="0" applyFont="1" applyFill="1" applyBorder="1" applyAlignment="1">
      <alignment horizontal="center" vertical="center"/>
    </xf>
    <xf numFmtId="0" fontId="18" fillId="5" borderId="5" xfId="1" applyFont="1" applyFill="1" applyBorder="1" applyAlignment="1">
      <alignment vertical="center"/>
    </xf>
    <xf numFmtId="0" fontId="18" fillId="5" borderId="8" xfId="1" applyFont="1" applyFill="1" applyBorder="1" applyAlignment="1">
      <alignment vertical="center"/>
    </xf>
    <xf numFmtId="0" fontId="18" fillId="5" borderId="9" xfId="1" applyFont="1" applyFill="1" applyBorder="1" applyAlignment="1">
      <alignment horizontal="center" vertical="center"/>
    </xf>
    <xf numFmtId="180" fontId="18" fillId="5" borderId="9" xfId="1" applyNumberFormat="1" applyFont="1" applyFill="1" applyBorder="1" applyAlignment="1">
      <alignment vertical="center"/>
    </xf>
    <xf numFmtId="0" fontId="18" fillId="5" borderId="8" xfId="0" applyFont="1" applyFill="1" applyBorder="1">
      <alignment vertical="center"/>
    </xf>
    <xf numFmtId="0" fontId="18" fillId="5" borderId="9" xfId="0" applyFont="1" applyFill="1" applyBorder="1" applyAlignment="1">
      <alignment horizontal="center" vertical="center"/>
    </xf>
    <xf numFmtId="180" fontId="18" fillId="5" borderId="9" xfId="1" applyNumberFormat="1" applyFont="1" applyFill="1" applyBorder="1" applyAlignment="1">
      <alignment horizontal="right" vertical="center"/>
    </xf>
    <xf numFmtId="0" fontId="13" fillId="5" borderId="1" xfId="0" applyFont="1" applyFill="1" applyBorder="1">
      <alignment vertical="center"/>
    </xf>
    <xf numFmtId="0" fontId="13" fillId="5" borderId="5" xfId="0" applyFont="1" applyFill="1" applyBorder="1">
      <alignment vertical="center"/>
    </xf>
    <xf numFmtId="0" fontId="13" fillId="5" borderId="9" xfId="0" applyFont="1" applyFill="1" applyBorder="1" applyAlignment="1">
      <alignment horizontal="center" vertical="center"/>
    </xf>
    <xf numFmtId="0" fontId="13" fillId="5" borderId="7" xfId="1" applyFont="1" applyFill="1" applyBorder="1" applyAlignment="1">
      <alignment vertical="center"/>
    </xf>
    <xf numFmtId="0" fontId="13" fillId="5" borderId="5" xfId="1" applyFont="1" applyFill="1" applyBorder="1" applyAlignment="1">
      <alignment vertical="center"/>
    </xf>
    <xf numFmtId="0" fontId="13" fillId="5" borderId="8" xfId="1" applyFont="1" applyFill="1" applyBorder="1" applyAlignment="1">
      <alignment vertical="center"/>
    </xf>
    <xf numFmtId="0" fontId="13" fillId="3" borderId="0" xfId="1" applyFont="1" applyFill="1" applyAlignment="1">
      <alignment vertical="center"/>
    </xf>
    <xf numFmtId="0" fontId="31" fillId="0" borderId="0" xfId="13" applyFont="1" applyAlignment="1"/>
    <xf numFmtId="0" fontId="27" fillId="0" borderId="0" xfId="1" applyFont="1"/>
    <xf numFmtId="0" fontId="6" fillId="0" borderId="0" xfId="1" applyFont="1" applyAlignment="1">
      <alignment horizontal="right"/>
    </xf>
    <xf numFmtId="0" fontId="15" fillId="0" borderId="0" xfId="1" applyFont="1"/>
    <xf numFmtId="0" fontId="18" fillId="2" borderId="1" xfId="1" applyFont="1" applyFill="1" applyBorder="1"/>
    <xf numFmtId="0" fontId="18" fillId="0" borderId="0" xfId="1" applyFont="1"/>
    <xf numFmtId="0" fontId="18" fillId="0" borderId="1" xfId="1" applyFont="1" applyBorder="1"/>
    <xf numFmtId="0" fontId="13" fillId="0" borderId="18" xfId="1" applyFont="1" applyBorder="1"/>
    <xf numFmtId="0" fontId="13" fillId="0" borderId="19" xfId="1" applyFont="1" applyBorder="1"/>
    <xf numFmtId="0" fontId="18" fillId="0" borderId="18" xfId="1" applyFont="1" applyBorder="1"/>
    <xf numFmtId="0" fontId="18" fillId="0" borderId="19" xfId="1" applyFont="1" applyBorder="1"/>
    <xf numFmtId="0" fontId="18" fillId="0" borderId="15" xfId="1" applyFont="1" applyBorder="1"/>
    <xf numFmtId="180" fontId="18" fillId="2" borderId="9" xfId="1" applyNumberFormat="1" applyFont="1" applyFill="1" applyBorder="1"/>
    <xf numFmtId="180" fontId="18" fillId="5" borderId="9" xfId="1" applyNumberFormat="1" applyFont="1" applyFill="1" applyBorder="1"/>
    <xf numFmtId="180" fontId="18" fillId="0" borderId="9" xfId="1" applyNumberFormat="1" applyFont="1" applyBorder="1"/>
    <xf numFmtId="0" fontId="18" fillId="0" borderId="17" xfId="1" applyFont="1" applyBorder="1"/>
    <xf numFmtId="0" fontId="18" fillId="0" borderId="21" xfId="1" applyFont="1" applyBorder="1"/>
    <xf numFmtId="0" fontId="18" fillId="0" borderId="10" xfId="1" applyFont="1" applyBorder="1"/>
    <xf numFmtId="0" fontId="13" fillId="0" borderId="14" xfId="1" applyFont="1" applyBorder="1"/>
    <xf numFmtId="0" fontId="13" fillId="0" borderId="11" xfId="1" applyFont="1" applyBorder="1"/>
    <xf numFmtId="0" fontId="13" fillId="0" borderId="16" xfId="1" applyFont="1" applyBorder="1"/>
    <xf numFmtId="0" fontId="18" fillId="5" borderId="26" xfId="1" applyFont="1" applyFill="1" applyBorder="1" applyAlignment="1">
      <alignment vertical="top"/>
    </xf>
    <xf numFmtId="0" fontId="18" fillId="5" borderId="30" xfId="1" applyFont="1" applyFill="1" applyBorder="1"/>
    <xf numFmtId="180" fontId="18" fillId="5" borderId="19" xfId="1" applyNumberFormat="1" applyFont="1" applyFill="1" applyBorder="1"/>
    <xf numFmtId="180" fontId="18" fillId="5" borderId="20" xfId="1" applyNumberFormat="1" applyFont="1" applyFill="1" applyBorder="1"/>
    <xf numFmtId="180" fontId="18" fillId="0" borderId="20" xfId="1" applyNumberFormat="1" applyFont="1" applyBorder="1"/>
    <xf numFmtId="180" fontId="18" fillId="0" borderId="21" xfId="1" applyNumberFormat="1" applyFont="1" applyBorder="1"/>
    <xf numFmtId="0" fontId="2" fillId="0" borderId="0" xfId="1" applyFont="1" applyAlignment="1">
      <alignment horizontal="right"/>
    </xf>
    <xf numFmtId="0" fontId="18" fillId="0" borderId="0" xfId="0" applyFont="1" applyAlignment="1"/>
    <xf numFmtId="0" fontId="18" fillId="2" borderId="6" xfId="1" applyFont="1" applyFill="1" applyBorder="1"/>
    <xf numFmtId="0" fontId="18" fillId="2" borderId="0" xfId="1" applyFont="1" applyFill="1"/>
    <xf numFmtId="0" fontId="32" fillId="0" borderId="0" xfId="0" applyFont="1" applyAlignment="1">
      <alignment vertical="top"/>
    </xf>
    <xf numFmtId="0" fontId="18" fillId="2" borderId="19" xfId="1" applyFont="1" applyFill="1" applyBorder="1" applyAlignment="1">
      <alignment horizontal="center"/>
    </xf>
    <xf numFmtId="0" fontId="18" fillId="2" borderId="10" xfId="1" applyFont="1" applyFill="1" applyBorder="1"/>
    <xf numFmtId="0" fontId="18" fillId="2" borderId="15" xfId="1" applyFont="1" applyFill="1" applyBorder="1"/>
    <xf numFmtId="0" fontId="18" fillId="2" borderId="31" xfId="1" applyFont="1" applyFill="1" applyBorder="1" applyAlignment="1">
      <alignment horizontal="center"/>
    </xf>
    <xf numFmtId="0" fontId="18" fillId="0" borderId="11" xfId="1" applyFont="1" applyBorder="1"/>
    <xf numFmtId="0" fontId="18" fillId="0" borderId="11" xfId="1" applyFont="1" applyBorder="1" applyAlignment="1">
      <alignment vertical="center" wrapText="1"/>
    </xf>
    <xf numFmtId="0" fontId="18" fillId="5" borderId="0" xfId="1" applyFont="1" applyFill="1"/>
    <xf numFmtId="0" fontId="18" fillId="5" borderId="11" xfId="1" applyFont="1" applyFill="1" applyBorder="1"/>
    <xf numFmtId="0" fontId="18" fillId="5" borderId="1" xfId="1" applyFont="1" applyFill="1" applyBorder="1"/>
    <xf numFmtId="0" fontId="18" fillId="5" borderId="6" xfId="1" applyFont="1" applyFill="1" applyBorder="1"/>
    <xf numFmtId="0" fontId="18" fillId="5" borderId="13" xfId="1" applyFont="1" applyFill="1" applyBorder="1" applyAlignment="1">
      <alignment vertical="center"/>
    </xf>
    <xf numFmtId="0" fontId="18" fillId="5" borderId="14" xfId="1" applyFont="1" applyFill="1" applyBorder="1"/>
    <xf numFmtId="0" fontId="18" fillId="5" borderId="10" xfId="1" applyFont="1" applyFill="1" applyBorder="1"/>
    <xf numFmtId="0" fontId="18" fillId="5" borderId="15" xfId="1" applyFont="1" applyFill="1" applyBorder="1"/>
    <xf numFmtId="0" fontId="18" fillId="5" borderId="16" xfId="1" applyFont="1" applyFill="1" applyBorder="1"/>
    <xf numFmtId="0" fontId="18" fillId="0" borderId="13" xfId="1" applyFont="1" applyBorder="1"/>
    <xf numFmtId="0" fontId="23" fillId="0" borderId="0" xfId="1" applyFont="1"/>
    <xf numFmtId="0" fontId="23" fillId="0" borderId="0" xfId="0" applyFont="1" applyAlignment="1"/>
    <xf numFmtId="0" fontId="33" fillId="0" borderId="0" xfId="1" applyFont="1"/>
    <xf numFmtId="179" fontId="18" fillId="0" borderId="9" xfId="1" applyNumberFormat="1" applyFont="1" applyBorder="1" applyAlignment="1">
      <alignment horizontal="right" vertical="center"/>
    </xf>
    <xf numFmtId="177" fontId="18" fillId="0" borderId="9" xfId="1" applyNumberFormat="1" applyFont="1" applyBorder="1" applyAlignment="1">
      <alignment horizontal="right" vertical="center"/>
    </xf>
    <xf numFmtId="0" fontId="15" fillId="0" borderId="0" xfId="1" applyFont="1" applyAlignment="1">
      <alignment horizontal="right"/>
    </xf>
    <xf numFmtId="0" fontId="23" fillId="0" borderId="0" xfId="1" applyFont="1" applyAlignment="1">
      <alignment vertical="top"/>
    </xf>
    <xf numFmtId="0" fontId="19" fillId="6" borderId="9"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8" fillId="0" borderId="0" xfId="0" applyFont="1" applyAlignment="1">
      <alignment vertical="top"/>
    </xf>
    <xf numFmtId="0" fontId="18" fillId="0" borderId="12" xfId="0" applyFont="1" applyBorder="1" applyAlignment="1">
      <alignment vertical="top"/>
    </xf>
    <xf numFmtId="0" fontId="6" fillId="0" borderId="0" xfId="1" applyFont="1" applyAlignment="1">
      <alignment vertical="top"/>
    </xf>
    <xf numFmtId="180" fontId="18" fillId="0" borderId="9" xfId="1" applyNumberFormat="1" applyFont="1" applyBorder="1" applyAlignment="1">
      <alignment horizontal="right" vertical="center"/>
    </xf>
    <xf numFmtId="180" fontId="18" fillId="0" borderId="9" xfId="1" applyNumberFormat="1" applyFont="1" applyBorder="1" applyAlignment="1">
      <alignment horizontal="center" vertical="center"/>
    </xf>
    <xf numFmtId="0" fontId="4" fillId="0" borderId="0" xfId="0" applyFont="1" applyAlignment="1">
      <alignment horizontal="right"/>
    </xf>
    <xf numFmtId="0" fontId="13" fillId="0" borderId="25" xfId="1" applyFont="1" applyBorder="1" applyAlignment="1">
      <alignment vertical="top"/>
    </xf>
    <xf numFmtId="0" fontId="29" fillId="0" borderId="0" xfId="1" applyFont="1"/>
    <xf numFmtId="0" fontId="13" fillId="0" borderId="17" xfId="1" applyFont="1" applyBorder="1" applyAlignment="1">
      <alignment horizontal="left" vertical="top"/>
    </xf>
    <xf numFmtId="0" fontId="23" fillId="0" borderId="0" xfId="1" applyFont="1" applyAlignment="1">
      <alignment horizontal="left"/>
    </xf>
    <xf numFmtId="0" fontId="18" fillId="2" borderId="9" xfId="1" applyFont="1" applyFill="1" applyBorder="1" applyAlignment="1">
      <alignment horizontal="left"/>
    </xf>
    <xf numFmtId="0" fontId="18" fillId="0" borderId="20" xfId="1" applyFont="1" applyBorder="1"/>
    <xf numFmtId="178" fontId="18" fillId="2" borderId="9" xfId="1" applyNumberFormat="1" applyFont="1" applyFill="1" applyBorder="1" applyAlignment="1">
      <alignment horizontal="right"/>
    </xf>
    <xf numFmtId="0" fontId="18" fillId="0" borderId="9" xfId="1" applyFont="1" applyBorder="1" applyAlignment="1">
      <alignment vertical="center" wrapText="1"/>
    </xf>
    <xf numFmtId="0" fontId="18" fillId="2" borderId="1" xfId="1" applyFont="1" applyFill="1" applyBorder="1" applyAlignment="1">
      <alignment horizontal="center"/>
    </xf>
    <xf numFmtId="0" fontId="18" fillId="2" borderId="5" xfId="1" applyFont="1" applyFill="1" applyBorder="1" applyAlignment="1">
      <alignment horizontal="center"/>
    </xf>
    <xf numFmtId="0" fontId="15" fillId="0" borderId="0" xfId="1" applyFont="1" applyAlignment="1">
      <alignment horizontal="left"/>
    </xf>
    <xf numFmtId="0" fontId="19" fillId="6" borderId="7" xfId="1" applyFont="1" applyFill="1" applyBorder="1" applyAlignment="1">
      <alignment horizontal="centerContinuous"/>
    </xf>
    <xf numFmtId="0" fontId="18" fillId="6" borderId="8" xfId="1" applyFont="1" applyFill="1" applyBorder="1" applyAlignment="1">
      <alignment horizontal="centerContinuous"/>
    </xf>
    <xf numFmtId="178" fontId="18" fillId="0" borderId="20" xfId="1" applyNumberFormat="1" applyFont="1" applyBorder="1" applyAlignment="1">
      <alignment horizontal="right" vertical="top"/>
    </xf>
    <xf numFmtId="178" fontId="18" fillId="0" borderId="19" xfId="1" applyNumberFormat="1" applyFont="1" applyBorder="1" applyAlignment="1">
      <alignment horizontal="right" vertical="top"/>
    </xf>
    <xf numFmtId="177" fontId="18" fillId="0" borderId="0" xfId="1" applyNumberFormat="1" applyFont="1" applyAlignment="1">
      <alignment horizontal="right" vertical="top"/>
    </xf>
    <xf numFmtId="0" fontId="18" fillId="0" borderId="0" xfId="1" applyFont="1" applyAlignment="1">
      <alignment horizontal="right" vertical="top"/>
    </xf>
    <xf numFmtId="0" fontId="18" fillId="0" borderId="10" xfId="1" applyFont="1" applyBorder="1" applyAlignment="1">
      <alignment vertical="center"/>
    </xf>
    <xf numFmtId="178" fontId="18" fillId="0" borderId="9" xfId="1" applyNumberFormat="1" applyFont="1" applyBorder="1" applyAlignment="1">
      <alignment horizontal="right" vertical="center"/>
    </xf>
    <xf numFmtId="0" fontId="18" fillId="0" borderId="20" xfId="1" applyFont="1" applyBorder="1" applyAlignment="1">
      <alignment vertical="center"/>
    </xf>
    <xf numFmtId="180" fontId="18" fillId="0" borderId="20" xfId="1" applyNumberFormat="1" applyFont="1" applyBorder="1" applyAlignment="1">
      <alignment horizontal="right" vertical="center"/>
    </xf>
    <xf numFmtId="0" fontId="18" fillId="0" borderId="24" xfId="1" applyFont="1" applyBorder="1" applyAlignment="1">
      <alignment vertical="center" wrapText="1"/>
    </xf>
    <xf numFmtId="0" fontId="18" fillId="0" borderId="24" xfId="1" applyFont="1" applyBorder="1" applyAlignment="1">
      <alignment horizontal="center" vertical="center"/>
    </xf>
    <xf numFmtId="178" fontId="18" fillId="0" borderId="24" xfId="1" applyNumberFormat="1" applyFont="1" applyBorder="1" applyAlignment="1">
      <alignment horizontal="right" vertical="center"/>
    </xf>
    <xf numFmtId="0" fontId="18" fillId="0" borderId="21" xfId="1" applyFont="1" applyBorder="1" applyAlignment="1">
      <alignment vertical="center" wrapText="1"/>
    </xf>
    <xf numFmtId="0" fontId="18" fillId="0" borderId="31" xfId="1" applyFont="1" applyBorder="1" applyAlignment="1">
      <alignment vertical="center"/>
    </xf>
    <xf numFmtId="180" fontId="18" fillId="0" borderId="31" xfId="1" applyNumberFormat="1" applyFont="1" applyBorder="1" applyAlignment="1">
      <alignment horizontal="right" vertical="center"/>
    </xf>
    <xf numFmtId="178" fontId="18" fillId="0" borderId="19" xfId="1" applyNumberFormat="1" applyFont="1" applyBorder="1" applyAlignment="1">
      <alignment horizontal="right" vertical="center"/>
    </xf>
    <xf numFmtId="178" fontId="13" fillId="0" borderId="9" xfId="1" applyNumberFormat="1" applyFont="1" applyBorder="1" applyAlignment="1">
      <alignment vertical="center"/>
    </xf>
    <xf numFmtId="179" fontId="13" fillId="0" borderId="9" xfId="1" applyNumberFormat="1" applyFont="1" applyBorder="1" applyAlignment="1">
      <alignment vertical="center"/>
    </xf>
    <xf numFmtId="0" fontId="34" fillId="0" borderId="0" xfId="1" applyFont="1"/>
    <xf numFmtId="186" fontId="2" fillId="0" borderId="0" xfId="1" applyNumberFormat="1" applyFont="1" applyAlignment="1">
      <alignment horizontal="right"/>
    </xf>
    <xf numFmtId="0" fontId="26" fillId="0" borderId="0" xfId="0" applyFont="1" applyAlignment="1"/>
    <xf numFmtId="0" fontId="18" fillId="0" borderId="0" xfId="1" applyFont="1" applyAlignment="1" applyProtection="1">
      <alignment horizontal="right" vertical="top"/>
      <protection locked="0"/>
    </xf>
    <xf numFmtId="178" fontId="18" fillId="0" borderId="9" xfId="1" applyNumberFormat="1" applyFont="1" applyBorder="1" applyAlignment="1" applyProtection="1">
      <alignment vertical="center"/>
      <protection locked="0"/>
    </xf>
    <xf numFmtId="179" fontId="18" fillId="0" borderId="9" xfId="1" applyNumberFormat="1" applyFont="1" applyBorder="1" applyAlignment="1" applyProtection="1">
      <alignment vertical="center"/>
      <protection locked="0"/>
    </xf>
    <xf numFmtId="0" fontId="32" fillId="0" borderId="0" xfId="0" applyFont="1">
      <alignment vertical="center"/>
    </xf>
    <xf numFmtId="0" fontId="31" fillId="0" borderId="0" xfId="13" applyFont="1">
      <alignment vertical="center"/>
    </xf>
    <xf numFmtId="0" fontId="25" fillId="0" borderId="0" xfId="1" applyFont="1"/>
    <xf numFmtId="0" fontId="26" fillId="0" borderId="0" xfId="1" applyFont="1" applyAlignment="1">
      <alignment wrapText="1"/>
    </xf>
    <xf numFmtId="180" fontId="13" fillId="2" borderId="9" xfId="2" applyNumberFormat="1" applyFont="1" applyFill="1" applyBorder="1" applyAlignment="1">
      <alignment vertical="center"/>
    </xf>
    <xf numFmtId="0" fontId="31" fillId="0" borderId="0" xfId="13" applyFont="1" applyAlignment="1">
      <alignment vertical="center"/>
    </xf>
    <xf numFmtId="0" fontId="13" fillId="0" borderId="20" xfId="1" applyFont="1" applyBorder="1" applyAlignment="1">
      <alignment vertical="center"/>
    </xf>
    <xf numFmtId="0" fontId="13" fillId="0" borderId="22" xfId="1" applyFont="1" applyBorder="1" applyAlignment="1">
      <alignment vertical="center"/>
    </xf>
    <xf numFmtId="0" fontId="13" fillId="0" borderId="22" xfId="1" applyFont="1" applyBorder="1" applyAlignment="1">
      <alignment vertical="center" wrapText="1"/>
    </xf>
    <xf numFmtId="0" fontId="13" fillId="0" borderId="21" xfId="1" applyFont="1" applyBorder="1" applyAlignment="1">
      <alignment vertical="center"/>
    </xf>
    <xf numFmtId="0" fontId="13" fillId="0" borderId="13" xfId="1" applyFont="1" applyBorder="1"/>
    <xf numFmtId="0" fontId="13" fillId="0" borderId="27" xfId="1" applyFont="1" applyBorder="1"/>
    <xf numFmtId="3" fontId="13" fillId="0" borderId="28" xfId="1" applyNumberFormat="1" applyFont="1" applyBorder="1"/>
    <xf numFmtId="0" fontId="13" fillId="0" borderId="28" xfId="1" applyFont="1" applyBorder="1"/>
    <xf numFmtId="0" fontId="13" fillId="0" borderId="29" xfId="1" applyFont="1" applyBorder="1"/>
    <xf numFmtId="0" fontId="13" fillId="0" borderId="30" xfId="1" applyFont="1" applyBorder="1"/>
    <xf numFmtId="0" fontId="13" fillId="0" borderId="10" xfId="1" applyFont="1" applyBorder="1"/>
    <xf numFmtId="0" fontId="13" fillId="0" borderId="15" xfId="1" applyFont="1" applyBorder="1"/>
    <xf numFmtId="0" fontId="13" fillId="2" borderId="7" xfId="1" applyFont="1" applyFill="1" applyBorder="1" applyAlignment="1">
      <alignment horizontal="left" vertical="center"/>
    </xf>
    <xf numFmtId="0" fontId="13" fillId="2" borderId="5" xfId="1" applyFont="1" applyFill="1" applyBorder="1" applyAlignment="1">
      <alignment horizontal="left" vertical="center"/>
    </xf>
    <xf numFmtId="0" fontId="2" fillId="0" borderId="0" xfId="0" applyFont="1" applyAlignment="1">
      <alignment horizontal="right"/>
    </xf>
    <xf numFmtId="0" fontId="4" fillId="0" borderId="12" xfId="0" applyFont="1" applyBorder="1" applyAlignment="1"/>
    <xf numFmtId="0" fontId="27" fillId="0" borderId="0" xfId="0" applyFont="1" applyAlignment="1"/>
    <xf numFmtId="0" fontId="13" fillId="0" borderId="0" xfId="1" applyFont="1" applyAlignment="1">
      <alignment horizontal="center" vertical="center"/>
    </xf>
    <xf numFmtId="0" fontId="19" fillId="0" borderId="0" xfId="1" applyFont="1"/>
    <xf numFmtId="0" fontId="25" fillId="0" borderId="0" xfId="1" applyFont="1" applyAlignment="1">
      <alignment wrapText="1"/>
    </xf>
    <xf numFmtId="0" fontId="19" fillId="0" borderId="0" xfId="1" applyFont="1" applyAlignment="1">
      <alignment wrapText="1"/>
    </xf>
    <xf numFmtId="0" fontId="13" fillId="0" borderId="9" xfId="1" applyFont="1" applyBorder="1" applyAlignment="1">
      <alignment vertical="center" wrapText="1"/>
    </xf>
    <xf numFmtId="178" fontId="18" fillId="0" borderId="9" xfId="1" applyNumberFormat="1" applyFont="1" applyBorder="1" applyAlignment="1">
      <alignment vertical="center"/>
    </xf>
    <xf numFmtId="180" fontId="13" fillId="3" borderId="9" xfId="1" applyNumberFormat="1" applyFont="1" applyFill="1" applyBorder="1" applyAlignment="1">
      <alignment vertical="center"/>
    </xf>
    <xf numFmtId="0" fontId="4" fillId="0" borderId="0" xfId="0" applyFont="1">
      <alignment vertical="center"/>
    </xf>
    <xf numFmtId="0" fontId="15" fillId="0" borderId="0" xfId="0" applyFont="1" applyAlignment="1">
      <alignment horizontal="right"/>
    </xf>
    <xf numFmtId="0" fontId="26" fillId="0" borderId="0" xfId="0" applyFont="1" applyAlignment="1">
      <alignment horizontal="center" vertical="center"/>
    </xf>
    <xf numFmtId="0" fontId="27" fillId="0" borderId="0" xfId="1" applyFont="1" applyAlignment="1">
      <alignment horizontal="left"/>
    </xf>
    <xf numFmtId="0" fontId="36" fillId="0" borderId="9" xfId="1" applyFont="1" applyBorder="1" applyAlignment="1">
      <alignment vertical="center" wrapText="1"/>
    </xf>
    <xf numFmtId="0" fontId="38" fillId="0" borderId="0" xfId="1" applyFont="1"/>
    <xf numFmtId="0" fontId="18" fillId="0" borderId="19" xfId="0" applyFont="1" applyBorder="1" applyAlignment="1">
      <alignment vertical="center" wrapText="1"/>
    </xf>
    <xf numFmtId="0" fontId="15" fillId="0" borderId="0" xfId="0" applyFont="1" applyAlignment="1">
      <alignment vertical="center" wrapText="1"/>
    </xf>
    <xf numFmtId="0" fontId="13" fillId="0" borderId="20" xfId="1" applyFont="1" applyBorder="1" applyAlignment="1">
      <alignment horizontal="left" vertical="center" wrapText="1"/>
    </xf>
    <xf numFmtId="180" fontId="13" fillId="0" borderId="20" xfId="1" applyNumberFormat="1" applyFont="1" applyBorder="1" applyAlignment="1">
      <alignment horizontal="right" vertical="center"/>
    </xf>
    <xf numFmtId="180" fontId="13" fillId="0" borderId="21" xfId="1" applyNumberFormat="1" applyFont="1" applyBorder="1" applyAlignment="1">
      <alignment horizontal="right" vertical="center"/>
    </xf>
    <xf numFmtId="180" fontId="18" fillId="0" borderId="21" xfId="1" applyNumberFormat="1" applyFont="1" applyBorder="1" applyAlignment="1">
      <alignment horizontal="right" vertical="center"/>
    </xf>
    <xf numFmtId="176" fontId="13" fillId="0" borderId="20" xfId="1" applyNumberFormat="1" applyFont="1" applyBorder="1" applyAlignment="1">
      <alignment horizontal="right" vertical="center"/>
    </xf>
    <xf numFmtId="176" fontId="18" fillId="0" borderId="20" xfId="1" applyNumberFormat="1" applyFont="1" applyBorder="1" applyAlignment="1">
      <alignment horizontal="right" vertical="center"/>
    </xf>
    <xf numFmtId="176" fontId="13" fillId="0" borderId="21" xfId="2" applyNumberFormat="1" applyFont="1" applyBorder="1" applyAlignment="1">
      <alignment horizontal="right" vertical="center"/>
    </xf>
    <xf numFmtId="176" fontId="13" fillId="0" borderId="21" xfId="2" applyNumberFormat="1" applyFont="1" applyFill="1" applyBorder="1" applyAlignment="1">
      <alignment horizontal="right" vertical="center"/>
    </xf>
    <xf numFmtId="176" fontId="18" fillId="0" borderId="21" xfId="2" applyNumberFormat="1" applyFont="1" applyFill="1" applyBorder="1" applyAlignment="1">
      <alignment horizontal="right" vertical="center"/>
    </xf>
    <xf numFmtId="0" fontId="18" fillId="0" borderId="18" xfId="1" applyFont="1" applyBorder="1" applyAlignment="1">
      <alignment vertical="top"/>
    </xf>
    <xf numFmtId="176" fontId="18" fillId="5" borderId="17" xfId="1" applyNumberFormat="1" applyFont="1" applyFill="1" applyBorder="1" applyAlignment="1">
      <alignment horizontal="right" vertical="center"/>
    </xf>
    <xf numFmtId="176" fontId="18" fillId="5" borderId="17" xfId="0" applyNumberFormat="1" applyFont="1" applyFill="1" applyBorder="1" applyAlignment="1">
      <alignment horizontal="right" vertical="center"/>
    </xf>
    <xf numFmtId="177" fontId="13" fillId="5" borderId="9" xfId="1" applyNumberFormat="1" applyFont="1" applyFill="1" applyBorder="1" applyAlignment="1">
      <alignment vertical="center"/>
    </xf>
    <xf numFmtId="177" fontId="18" fillId="5" borderId="9" xfId="1" applyNumberFormat="1" applyFont="1" applyFill="1" applyBorder="1" applyAlignment="1">
      <alignment vertical="center"/>
    </xf>
    <xf numFmtId="177" fontId="13" fillId="0" borderId="20" xfId="1" applyNumberFormat="1" applyFont="1" applyBorder="1" applyAlignment="1">
      <alignment vertical="center"/>
    </xf>
    <xf numFmtId="177" fontId="18" fillId="0" borderId="20" xfId="1" applyNumberFormat="1" applyFont="1" applyBorder="1" applyAlignment="1">
      <alignment vertical="center"/>
    </xf>
    <xf numFmtId="177" fontId="13" fillId="0" borderId="22" xfId="1" applyNumberFormat="1" applyFont="1" applyBorder="1" applyAlignment="1">
      <alignment vertical="center"/>
    </xf>
    <xf numFmtId="177" fontId="18" fillId="0" borderId="22" xfId="1" applyNumberFormat="1" applyFont="1" applyBorder="1" applyAlignment="1">
      <alignment vertical="center"/>
    </xf>
    <xf numFmtId="177" fontId="13" fillId="0" borderId="21" xfId="1" applyNumberFormat="1" applyFont="1" applyBorder="1" applyAlignment="1">
      <alignment vertical="center"/>
    </xf>
    <xf numFmtId="177" fontId="18" fillId="0" borderId="21" xfId="1" applyNumberFormat="1" applyFont="1" applyBorder="1" applyAlignment="1">
      <alignment vertical="center"/>
    </xf>
    <xf numFmtId="177" fontId="18" fillId="0" borderId="9" xfId="1" applyNumberFormat="1" applyFont="1" applyBorder="1" applyAlignment="1">
      <alignment vertical="center"/>
    </xf>
    <xf numFmtId="178" fontId="13" fillId="5" borderId="9" xfId="1" applyNumberFormat="1" applyFont="1" applyFill="1" applyBorder="1" applyAlignment="1">
      <alignment vertical="center"/>
    </xf>
    <xf numFmtId="178" fontId="18" fillId="5" borderId="9" xfId="1" applyNumberFormat="1" applyFont="1" applyFill="1" applyBorder="1" applyAlignment="1">
      <alignment vertical="center"/>
    </xf>
    <xf numFmtId="178" fontId="13" fillId="0" borderId="20" xfId="1" applyNumberFormat="1" applyFont="1" applyBorder="1" applyAlignment="1">
      <alignment vertical="center"/>
    </xf>
    <xf numFmtId="178" fontId="13" fillId="0" borderId="22" xfId="1" applyNumberFormat="1" applyFont="1" applyBorder="1" applyAlignment="1">
      <alignment vertical="center"/>
    </xf>
    <xf numFmtId="178" fontId="18" fillId="0" borderId="22" xfId="1" applyNumberFormat="1" applyFont="1" applyBorder="1" applyAlignment="1">
      <alignment vertical="center"/>
    </xf>
    <xf numFmtId="178" fontId="13" fillId="0" borderId="21" xfId="1" applyNumberFormat="1" applyFont="1" applyBorder="1" applyAlignment="1">
      <alignment horizontal="right" vertical="center"/>
    </xf>
    <xf numFmtId="178" fontId="13" fillId="0" borderId="21" xfId="1" applyNumberFormat="1" applyFont="1" applyBorder="1" applyAlignment="1">
      <alignment vertical="center"/>
    </xf>
    <xf numFmtId="178" fontId="13" fillId="0" borderId="9" xfId="1" applyNumberFormat="1" applyFont="1" applyBorder="1" applyAlignment="1">
      <alignment horizontal="right" vertical="center"/>
    </xf>
    <xf numFmtId="178" fontId="13" fillId="0" borderId="20" xfId="1" applyNumberFormat="1" applyFont="1" applyBorder="1" applyAlignment="1">
      <alignment horizontal="right" vertical="center"/>
    </xf>
    <xf numFmtId="177" fontId="18" fillId="2" borderId="9" xfId="1" applyNumberFormat="1" applyFont="1" applyFill="1" applyBorder="1" applyAlignment="1">
      <alignment horizontal="right" vertical="top"/>
    </xf>
    <xf numFmtId="177" fontId="18" fillId="0" borderId="20" xfId="1" applyNumberFormat="1" applyFont="1" applyBorder="1" applyAlignment="1">
      <alignment horizontal="right" vertical="top"/>
    </xf>
    <xf numFmtId="177" fontId="18" fillId="0" borderId="19" xfId="1" applyNumberFormat="1" applyFont="1" applyBorder="1" applyAlignment="1">
      <alignment horizontal="right" vertical="top"/>
    </xf>
    <xf numFmtId="177" fontId="18" fillId="2" borderId="9" xfId="1" applyNumberFormat="1" applyFont="1" applyFill="1" applyBorder="1" applyAlignment="1">
      <alignment horizontal="right"/>
    </xf>
    <xf numFmtId="177" fontId="42" fillId="0" borderId="9" xfId="1" applyNumberFormat="1" applyFont="1" applyBorder="1" applyAlignment="1">
      <alignment horizontal="right" vertical="center"/>
    </xf>
    <xf numFmtId="177" fontId="42" fillId="2" borderId="9" xfId="1" applyNumberFormat="1" applyFont="1" applyFill="1" applyBorder="1" applyAlignment="1" applyProtection="1">
      <alignment horizontal="right" vertical="top"/>
      <protection locked="0"/>
    </xf>
    <xf numFmtId="182" fontId="42" fillId="0" borderId="22" xfId="1" applyNumberFormat="1" applyFont="1" applyBorder="1" applyAlignment="1">
      <alignment vertical="center"/>
    </xf>
    <xf numFmtId="182" fontId="42" fillId="0" borderId="21" xfId="1" applyNumberFormat="1" applyFont="1" applyBorder="1" applyAlignment="1">
      <alignment vertical="center"/>
    </xf>
    <xf numFmtId="0" fontId="43" fillId="0" borderId="0" xfId="1" applyFont="1" applyAlignment="1">
      <alignment horizontal="right"/>
    </xf>
    <xf numFmtId="0" fontId="44" fillId="0" borderId="0" xfId="1" applyFont="1"/>
    <xf numFmtId="0" fontId="45" fillId="0" borderId="0" xfId="1" applyFont="1"/>
    <xf numFmtId="0" fontId="2" fillId="3" borderId="0" xfId="0" applyFont="1" applyFill="1" applyAlignment="1">
      <alignment horizontal="right"/>
    </xf>
    <xf numFmtId="0" fontId="23" fillId="3" borderId="0" xfId="1" applyFont="1" applyFill="1" applyAlignment="1" applyProtection="1">
      <alignment vertical="center"/>
      <protection locked="0"/>
    </xf>
    <xf numFmtId="180" fontId="18" fillId="3" borderId="20" xfId="1" applyNumberFormat="1" applyFont="1" applyFill="1" applyBorder="1" applyAlignment="1" applyProtection="1">
      <alignment vertical="center"/>
      <protection locked="0"/>
    </xf>
    <xf numFmtId="180" fontId="18" fillId="3" borderId="21" xfId="1" applyNumberFormat="1" applyFont="1" applyFill="1" applyBorder="1" applyAlignment="1" applyProtection="1">
      <alignment vertical="center"/>
      <protection locked="0"/>
    </xf>
    <xf numFmtId="180" fontId="18" fillId="3" borderId="20" xfId="1" applyNumberFormat="1" applyFont="1" applyFill="1" applyBorder="1" applyAlignment="1" applyProtection="1">
      <alignment horizontal="right" vertical="center"/>
      <protection locked="0"/>
    </xf>
    <xf numFmtId="180" fontId="18" fillId="3" borderId="21" xfId="1" applyNumberFormat="1" applyFont="1" applyFill="1" applyBorder="1" applyAlignment="1" applyProtection="1">
      <alignment horizontal="right" vertical="center"/>
      <protection locked="0"/>
    </xf>
    <xf numFmtId="178" fontId="18" fillId="3" borderId="20" xfId="1" applyNumberFormat="1" applyFont="1" applyFill="1" applyBorder="1" applyAlignment="1" applyProtection="1">
      <alignment vertical="center"/>
      <protection locked="0"/>
    </xf>
    <xf numFmtId="178" fontId="18" fillId="3" borderId="21" xfId="1" applyNumberFormat="1" applyFont="1" applyFill="1" applyBorder="1" applyAlignment="1" applyProtection="1">
      <alignment vertical="center"/>
      <protection locked="0"/>
    </xf>
    <xf numFmtId="180" fontId="13" fillId="3" borderId="20" xfId="1" applyNumberFormat="1" applyFont="1" applyFill="1" applyBorder="1" applyAlignment="1" applyProtection="1">
      <alignment vertical="center"/>
      <protection locked="0"/>
    </xf>
    <xf numFmtId="180" fontId="13" fillId="3" borderId="21" xfId="1" applyNumberFormat="1" applyFont="1" applyFill="1" applyBorder="1" applyAlignment="1" applyProtection="1">
      <alignment vertical="center"/>
      <protection locked="0"/>
    </xf>
    <xf numFmtId="180" fontId="13" fillId="3" borderId="22" xfId="1" applyNumberFormat="1" applyFont="1" applyFill="1" applyBorder="1" applyAlignment="1" applyProtection="1">
      <alignment vertical="center"/>
      <protection locked="0"/>
    </xf>
    <xf numFmtId="182" fontId="13" fillId="3" borderId="22" xfId="1" applyNumberFormat="1" applyFont="1" applyFill="1" applyBorder="1" applyAlignment="1">
      <alignment vertical="center"/>
    </xf>
    <xf numFmtId="182" fontId="13" fillId="3" borderId="21" xfId="1" applyNumberFormat="1" applyFont="1" applyFill="1" applyBorder="1" applyAlignment="1">
      <alignment vertical="center"/>
    </xf>
    <xf numFmtId="0" fontId="26" fillId="3" borderId="0" xfId="1" applyFont="1" applyFill="1" applyProtection="1">
      <protection locked="0"/>
    </xf>
    <xf numFmtId="180" fontId="42" fillId="2" borderId="9" xfId="1" applyNumberFormat="1" applyFont="1" applyFill="1" applyBorder="1"/>
    <xf numFmtId="0" fontId="18" fillId="0" borderId="10" xfId="1" applyFont="1" applyBorder="1" applyAlignment="1">
      <alignment wrapText="1"/>
    </xf>
    <xf numFmtId="0" fontId="4" fillId="3" borderId="0" xfId="1" applyFont="1" applyFill="1" applyProtection="1">
      <protection locked="0"/>
    </xf>
    <xf numFmtId="0" fontId="4" fillId="3" borderId="6" xfId="1" applyFont="1" applyFill="1" applyBorder="1" applyProtection="1">
      <protection locked="0"/>
    </xf>
    <xf numFmtId="0" fontId="6" fillId="3" borderId="6" xfId="1" applyFont="1" applyFill="1" applyBorder="1" applyProtection="1">
      <protection locked="0"/>
    </xf>
    <xf numFmtId="0" fontId="13" fillId="3" borderId="0" xfId="1" applyFont="1" applyFill="1" applyProtection="1">
      <protection locked="0"/>
    </xf>
    <xf numFmtId="0" fontId="18" fillId="3" borderId="0" xfId="1" applyFont="1" applyFill="1" applyProtection="1">
      <protection locked="0"/>
    </xf>
    <xf numFmtId="178" fontId="18" fillId="3" borderId="9" xfId="1" applyNumberFormat="1" applyFont="1" applyFill="1" applyBorder="1" applyAlignment="1" applyProtection="1">
      <alignment horizontal="right" vertical="center"/>
      <protection locked="0"/>
    </xf>
    <xf numFmtId="178" fontId="18" fillId="3" borderId="24" xfId="1" applyNumberFormat="1" applyFont="1" applyFill="1" applyBorder="1" applyAlignment="1" applyProtection="1">
      <alignment horizontal="right" vertical="center"/>
      <protection locked="0"/>
    </xf>
    <xf numFmtId="178" fontId="18" fillId="3" borderId="21" xfId="1" applyNumberFormat="1" applyFont="1" applyFill="1" applyBorder="1" applyAlignment="1" applyProtection="1">
      <alignment horizontal="right" vertical="center"/>
      <protection locked="0"/>
    </xf>
    <xf numFmtId="180" fontId="18" fillId="3" borderId="31" xfId="1" applyNumberFormat="1" applyFont="1" applyFill="1" applyBorder="1" applyAlignment="1" applyProtection="1">
      <alignment horizontal="right" vertical="center"/>
      <protection locked="0"/>
    </xf>
    <xf numFmtId="178" fontId="18" fillId="3" borderId="19" xfId="1" applyNumberFormat="1" applyFont="1" applyFill="1" applyBorder="1" applyAlignment="1" applyProtection="1">
      <alignment horizontal="right" vertical="center"/>
      <protection locked="0"/>
    </xf>
    <xf numFmtId="178" fontId="41" fillId="3" borderId="9" xfId="1" applyNumberFormat="1" applyFont="1" applyFill="1" applyBorder="1" applyAlignment="1" applyProtection="1">
      <alignment vertical="center"/>
      <protection locked="0"/>
    </xf>
    <xf numFmtId="179" fontId="41" fillId="3" borderId="9" xfId="1" applyNumberFormat="1" applyFont="1" applyFill="1" applyBorder="1" applyAlignment="1" applyProtection="1">
      <alignment vertical="center"/>
      <protection locked="0"/>
    </xf>
    <xf numFmtId="178" fontId="18" fillId="3" borderId="9" xfId="1" applyNumberFormat="1" applyFont="1" applyFill="1" applyBorder="1" applyAlignment="1" applyProtection="1">
      <alignment vertical="center"/>
      <protection locked="0"/>
    </xf>
    <xf numFmtId="0" fontId="19" fillId="7" borderId="9" xfId="0" applyFont="1" applyFill="1" applyBorder="1" applyAlignment="1">
      <alignment horizontal="center" vertical="center"/>
    </xf>
    <xf numFmtId="0" fontId="19" fillId="7" borderId="5" xfId="0" applyFont="1" applyFill="1" applyBorder="1" applyAlignment="1">
      <alignment horizontal="center" vertical="center"/>
    </xf>
    <xf numFmtId="0" fontId="18" fillId="7" borderId="9" xfId="1" applyFont="1" applyFill="1" applyBorder="1"/>
    <xf numFmtId="0" fontId="13" fillId="7" borderId="9" xfId="1" applyFont="1" applyFill="1" applyBorder="1"/>
    <xf numFmtId="0" fontId="4" fillId="7" borderId="9" xfId="1" applyFont="1" applyFill="1" applyBorder="1"/>
    <xf numFmtId="0" fontId="25" fillId="7" borderId="9" xfId="1" applyFont="1" applyFill="1" applyBorder="1" applyAlignment="1">
      <alignment horizontal="centerContinuous"/>
    </xf>
    <xf numFmtId="0" fontId="25" fillId="7" borderId="7" xfId="1" applyFont="1" applyFill="1" applyBorder="1"/>
    <xf numFmtId="0" fontId="25" fillId="7" borderId="5" xfId="1" applyFont="1" applyFill="1" applyBorder="1"/>
    <xf numFmtId="0" fontId="25" fillId="7" borderId="8" xfId="1" applyFont="1" applyFill="1" applyBorder="1"/>
    <xf numFmtId="49" fontId="19" fillId="7" borderId="9" xfId="1" applyNumberFormat="1" applyFont="1" applyFill="1" applyBorder="1" applyAlignment="1">
      <alignment horizontal="center" vertical="center"/>
    </xf>
    <xf numFmtId="0" fontId="19" fillId="7" borderId="7" xfId="1" applyFont="1" applyFill="1" applyBorder="1" applyAlignment="1">
      <alignment horizontal="centerContinuous"/>
    </xf>
    <xf numFmtId="0" fontId="19" fillId="7" borderId="8" xfId="1" applyFont="1" applyFill="1" applyBorder="1" applyAlignment="1">
      <alignment horizontal="centerContinuous"/>
    </xf>
    <xf numFmtId="0" fontId="19" fillId="7" borderId="13" xfId="0" applyFont="1" applyFill="1" applyBorder="1" applyAlignment="1">
      <alignment horizontal="center" vertical="center" wrapText="1"/>
    </xf>
    <xf numFmtId="0" fontId="2" fillId="7" borderId="9" xfId="1" applyFont="1" applyFill="1" applyBorder="1" applyAlignment="1">
      <alignment horizontal="centerContinuous"/>
    </xf>
    <xf numFmtId="0" fontId="13" fillId="7" borderId="7" xfId="1" applyFont="1" applyFill="1" applyBorder="1" applyAlignment="1">
      <alignment horizontal="center" vertical="center"/>
    </xf>
    <xf numFmtId="0" fontId="13" fillId="7" borderId="8" xfId="1" applyFont="1" applyFill="1" applyBorder="1" applyAlignment="1">
      <alignment horizontal="center" vertical="center"/>
    </xf>
    <xf numFmtId="0" fontId="25" fillId="7" borderId="9" xfId="1" applyFont="1" applyFill="1" applyBorder="1" applyAlignment="1">
      <alignment horizontal="center" vertical="center"/>
    </xf>
    <xf numFmtId="0" fontId="13" fillId="7" borderId="9" xfId="1" applyFont="1" applyFill="1" applyBorder="1" applyAlignment="1">
      <alignment wrapText="1"/>
    </xf>
    <xf numFmtId="0" fontId="9" fillId="7" borderId="9" xfId="1" applyFont="1" applyFill="1" applyBorder="1" applyAlignment="1">
      <alignment horizontal="center" vertical="center"/>
    </xf>
    <xf numFmtId="0" fontId="25" fillId="7" borderId="9" xfId="0" applyFont="1" applyFill="1" applyBorder="1" applyAlignment="1">
      <alignment horizontal="centerContinuous"/>
    </xf>
    <xf numFmtId="0" fontId="39" fillId="7" borderId="9" xfId="0" applyFont="1" applyFill="1" applyBorder="1" applyAlignment="1">
      <alignment horizontal="center" vertical="center" wrapText="1"/>
    </xf>
    <xf numFmtId="0" fontId="40" fillId="7" borderId="9" xfId="0" applyFont="1" applyFill="1" applyBorder="1" applyAlignment="1">
      <alignment horizontal="center" vertical="center" wrapText="1"/>
    </xf>
    <xf numFmtId="0" fontId="13" fillId="7" borderId="9" xfId="0" applyFont="1" applyFill="1" applyBorder="1">
      <alignment vertical="center"/>
    </xf>
    <xf numFmtId="0" fontId="13" fillId="7" borderId="13" xfId="1" applyFont="1" applyFill="1" applyBorder="1" applyAlignment="1">
      <alignment horizontal="center" vertical="center"/>
    </xf>
    <xf numFmtId="0" fontId="13" fillId="7" borderId="6" xfId="1" applyFont="1" applyFill="1" applyBorder="1" applyAlignment="1">
      <alignment vertical="center"/>
    </xf>
    <xf numFmtId="0" fontId="13" fillId="7" borderId="6" xfId="1" applyFont="1" applyFill="1" applyBorder="1" applyAlignment="1">
      <alignment horizontal="center" vertical="center"/>
    </xf>
    <xf numFmtId="0" fontId="19" fillId="7" borderId="17" xfId="0" applyFont="1" applyFill="1" applyBorder="1" applyAlignment="1">
      <alignment horizontal="center" vertical="center"/>
    </xf>
    <xf numFmtId="0" fontId="2" fillId="7" borderId="7" xfId="1" applyFont="1" applyFill="1" applyBorder="1" applyAlignment="1">
      <alignment horizontal="center"/>
    </xf>
    <xf numFmtId="0" fontId="2" fillId="7" borderId="5" xfId="1" applyFont="1" applyFill="1" applyBorder="1" applyAlignment="1">
      <alignment horizontal="center"/>
    </xf>
    <xf numFmtId="0" fontId="2" fillId="7" borderId="8" xfId="1" applyFont="1" applyFill="1" applyBorder="1" applyAlignment="1">
      <alignment horizontal="center"/>
    </xf>
    <xf numFmtId="0" fontId="13" fillId="7" borderId="7" xfId="1" applyFont="1" applyFill="1" applyBorder="1"/>
    <xf numFmtId="0" fontId="18" fillId="0" borderId="20" xfId="1" applyFont="1" applyBorder="1" applyAlignment="1">
      <alignment horizontal="left" vertical="center" wrapText="1"/>
    </xf>
    <xf numFmtId="177" fontId="18" fillId="0" borderId="20" xfId="1" applyNumberFormat="1" applyFont="1" applyBorder="1" applyAlignment="1">
      <alignment horizontal="right" vertical="center"/>
    </xf>
    <xf numFmtId="0" fontId="18" fillId="0" borderId="21" xfId="1" applyFont="1" applyBorder="1" applyAlignment="1">
      <alignment horizontal="left" vertical="center" wrapText="1"/>
    </xf>
    <xf numFmtId="177" fontId="18" fillId="0" borderId="21" xfId="1" applyNumberFormat="1" applyFont="1" applyBorder="1" applyAlignment="1">
      <alignment horizontal="right" vertical="center"/>
    </xf>
    <xf numFmtId="0" fontId="13" fillId="2" borderId="9" xfId="1" applyFont="1" applyFill="1" applyBorder="1" applyAlignment="1">
      <alignment horizontal="left" vertical="center"/>
    </xf>
    <xf numFmtId="176" fontId="18" fillId="2" borderId="9" xfId="1" applyNumberFormat="1" applyFont="1" applyFill="1" applyBorder="1" applyAlignment="1">
      <alignment vertical="center"/>
    </xf>
    <xf numFmtId="0" fontId="18" fillId="2" borderId="9" xfId="1" applyFont="1" applyFill="1" applyBorder="1" applyAlignment="1">
      <alignment horizontal="left" vertical="center"/>
    </xf>
    <xf numFmtId="177" fontId="18" fillId="2" borderId="9" xfId="1" applyNumberFormat="1" applyFont="1" applyFill="1" applyBorder="1" applyAlignment="1">
      <alignment vertical="center"/>
    </xf>
    <xf numFmtId="0" fontId="18" fillId="0" borderId="21" xfId="1" applyFont="1" applyBorder="1" applyAlignment="1">
      <alignment vertical="center"/>
    </xf>
    <xf numFmtId="178" fontId="18" fillId="2" borderId="9" xfId="1" applyNumberFormat="1" applyFont="1" applyFill="1" applyBorder="1" applyAlignment="1">
      <alignment horizontal="right" vertical="center"/>
    </xf>
    <xf numFmtId="178" fontId="18" fillId="0" borderId="22" xfId="1" applyNumberFormat="1" applyFont="1" applyBorder="1" applyAlignment="1">
      <alignment horizontal="right" vertical="center"/>
    </xf>
    <xf numFmtId="49" fontId="18" fillId="0" borderId="22" xfId="1" applyNumberFormat="1" applyFont="1" applyBorder="1" applyAlignment="1">
      <alignment horizontal="right" vertical="center"/>
    </xf>
    <xf numFmtId="177" fontId="18" fillId="0" borderId="22" xfId="1" applyNumberFormat="1" applyFont="1" applyBorder="1" applyAlignment="1">
      <alignment horizontal="right" vertical="center"/>
    </xf>
    <xf numFmtId="49" fontId="18" fillId="0" borderId="21" xfId="1" applyNumberFormat="1" applyFont="1" applyBorder="1" applyAlignment="1">
      <alignment horizontal="right" vertical="center"/>
    </xf>
    <xf numFmtId="0" fontId="13" fillId="2" borderId="9" xfId="1" applyFont="1" applyFill="1" applyBorder="1" applyAlignment="1">
      <alignment horizontal="center" vertical="center" wrapText="1"/>
    </xf>
    <xf numFmtId="0" fontId="14" fillId="0" borderId="0" xfId="13" applyAlignment="1">
      <alignment vertical="center"/>
    </xf>
    <xf numFmtId="0" fontId="13" fillId="0" borderId="31" xfId="1" applyFont="1" applyBorder="1" applyAlignment="1">
      <alignment vertical="center"/>
    </xf>
    <xf numFmtId="180" fontId="13" fillId="0" borderId="31" xfId="1" applyNumberFormat="1" applyFont="1" applyBorder="1" applyAlignment="1">
      <alignment vertical="center"/>
    </xf>
    <xf numFmtId="180" fontId="18" fillId="0" borderId="31" xfId="0" applyNumberFormat="1" applyFont="1" applyBorder="1">
      <alignment vertical="center"/>
    </xf>
    <xf numFmtId="180" fontId="18" fillId="3" borderId="31" xfId="0" applyNumberFormat="1" applyFont="1" applyFill="1" applyBorder="1" applyProtection="1">
      <alignment vertical="center"/>
      <protection locked="0"/>
    </xf>
    <xf numFmtId="180" fontId="13" fillId="0" borderId="24" xfId="1" applyNumberFormat="1" applyFont="1" applyBorder="1" applyAlignment="1">
      <alignment vertical="center"/>
    </xf>
    <xf numFmtId="180" fontId="18" fillId="0" borderId="24" xfId="0" applyNumberFormat="1" applyFont="1" applyBorder="1">
      <alignment vertical="center"/>
    </xf>
    <xf numFmtId="180" fontId="18" fillId="3" borderId="24" xfId="0" applyNumberFormat="1" applyFont="1" applyFill="1" applyBorder="1" applyProtection="1">
      <alignment vertical="center"/>
      <protection locked="0"/>
    </xf>
    <xf numFmtId="0" fontId="13" fillId="2" borderId="19" xfId="1" applyFont="1" applyFill="1" applyBorder="1" applyAlignment="1">
      <alignment vertical="center"/>
    </xf>
    <xf numFmtId="176" fontId="13" fillId="2" borderId="9" xfId="1" applyNumberFormat="1" applyFont="1" applyFill="1" applyBorder="1" applyAlignment="1">
      <alignment vertical="center"/>
    </xf>
    <xf numFmtId="176" fontId="18" fillId="2" borderId="9" xfId="1" applyNumberFormat="1" applyFont="1" applyFill="1" applyBorder="1" applyAlignment="1" applyProtection="1">
      <alignment vertical="center"/>
      <protection locked="0"/>
    </xf>
    <xf numFmtId="176" fontId="13" fillId="0" borderId="31" xfId="1" applyNumberFormat="1" applyFont="1" applyBorder="1" applyAlignment="1">
      <alignment vertical="center"/>
    </xf>
    <xf numFmtId="176" fontId="13" fillId="0" borderId="19" xfId="1" applyNumberFormat="1" applyFont="1" applyBorder="1" applyAlignment="1">
      <alignment vertical="center"/>
    </xf>
    <xf numFmtId="180" fontId="18" fillId="0" borderId="29" xfId="1" applyNumberFormat="1" applyFont="1" applyBorder="1" applyAlignment="1">
      <alignment horizontal="right" vertical="center"/>
    </xf>
    <xf numFmtId="180" fontId="18" fillId="0" borderId="25" xfId="1" applyNumberFormat="1" applyFont="1" applyBorder="1" applyAlignment="1">
      <alignment horizontal="right" vertical="center"/>
    </xf>
    <xf numFmtId="180" fontId="18" fillId="0" borderId="20" xfId="1" applyNumberFormat="1" applyFont="1" applyBorder="1" applyAlignment="1" applyProtection="1">
      <alignment horizontal="right" vertical="center"/>
      <protection locked="0"/>
    </xf>
    <xf numFmtId="180" fontId="18" fillId="0" borderId="21" xfId="1" applyNumberFormat="1" applyFont="1" applyBorder="1" applyAlignment="1" applyProtection="1">
      <alignment horizontal="right" vertical="center"/>
      <protection locked="0"/>
    </xf>
    <xf numFmtId="0" fontId="13" fillId="0" borderId="9" xfId="0" applyFont="1" applyBorder="1" applyAlignment="1">
      <alignment vertical="center" wrapText="1"/>
    </xf>
    <xf numFmtId="3" fontId="23" fillId="0" borderId="0" xfId="0" applyNumberFormat="1" applyFont="1" applyAlignment="1"/>
    <xf numFmtId="9" fontId="23" fillId="0" borderId="0" xfId="0" applyNumberFormat="1" applyFont="1" applyAlignment="1"/>
    <xf numFmtId="184" fontId="18" fillId="0" borderId="17" xfId="0" applyNumberFormat="1" applyFont="1" applyBorder="1" applyAlignment="1">
      <alignment horizontal="right" vertical="center"/>
    </xf>
    <xf numFmtId="3" fontId="18" fillId="0" borderId="17" xfId="0" applyNumberFormat="1" applyFont="1" applyBorder="1" applyAlignment="1">
      <alignment horizontal="right" vertical="center"/>
    </xf>
    <xf numFmtId="185" fontId="18" fillId="0" borderId="19" xfId="0" applyNumberFormat="1" applyFont="1" applyBorder="1" applyAlignment="1">
      <alignment horizontal="right" vertical="center"/>
    </xf>
    <xf numFmtId="187" fontId="18" fillId="0" borderId="19" xfId="2" applyNumberFormat="1" applyFont="1" applyFill="1" applyBorder="1" applyAlignment="1">
      <alignment horizontal="right" vertical="center"/>
    </xf>
    <xf numFmtId="38" fontId="18" fillId="0" borderId="17" xfId="2" applyFont="1" applyFill="1" applyBorder="1" applyAlignment="1">
      <alignment horizontal="right" vertical="center"/>
    </xf>
    <xf numFmtId="3" fontId="13" fillId="0" borderId="17" xfId="0" applyNumberFormat="1" applyFont="1" applyBorder="1" applyAlignment="1">
      <alignment horizontal="right" vertical="center"/>
    </xf>
    <xf numFmtId="185" fontId="13" fillId="0" borderId="19" xfId="0" applyNumberFormat="1" applyFont="1" applyBorder="1" applyAlignment="1">
      <alignment horizontal="right" vertical="center"/>
    </xf>
    <xf numFmtId="0" fontId="13" fillId="0" borderId="17" xfId="0" applyFont="1" applyBorder="1" applyAlignment="1">
      <alignment horizontal="right" vertical="center"/>
    </xf>
    <xf numFmtId="1" fontId="13" fillId="0" borderId="17" xfId="0" applyNumberFormat="1" applyFont="1" applyBorder="1" applyAlignment="1">
      <alignment horizontal="right" vertical="center"/>
    </xf>
    <xf numFmtId="0" fontId="36" fillId="0" borderId="7" xfId="1" applyFont="1" applyBorder="1" applyAlignment="1">
      <alignment horizontal="center" vertical="center" wrapText="1"/>
    </xf>
    <xf numFmtId="180" fontId="41" fillId="0" borderId="20" xfId="2" applyNumberFormat="1" applyFont="1" applyFill="1" applyBorder="1" applyProtection="1">
      <alignment vertical="center"/>
      <protection locked="0"/>
    </xf>
    <xf numFmtId="180" fontId="41" fillId="0" borderId="22" xfId="2" applyNumberFormat="1" applyFont="1" applyFill="1" applyBorder="1" applyProtection="1">
      <alignment vertical="center"/>
      <protection locked="0"/>
    </xf>
    <xf numFmtId="180" fontId="41" fillId="0" borderId="21" xfId="2" applyNumberFormat="1" applyFont="1" applyFill="1" applyBorder="1" applyProtection="1">
      <alignment vertical="center"/>
      <protection locked="0"/>
    </xf>
    <xf numFmtId="0" fontId="15" fillId="0" borderId="0" xfId="0" applyFont="1" applyAlignment="1">
      <alignment horizontal="left" wrapText="1"/>
    </xf>
    <xf numFmtId="0" fontId="18" fillId="0" borderId="0" xfId="0" applyFont="1" applyAlignment="1">
      <alignment horizontal="left" vertical="center"/>
    </xf>
    <xf numFmtId="0" fontId="18" fillId="0" borderId="12" xfId="0" applyFont="1" applyBorder="1" applyAlignment="1">
      <alignment horizontal="left" vertical="center"/>
    </xf>
    <xf numFmtId="0" fontId="6" fillId="0" borderId="0" xfId="1" applyFont="1" applyAlignment="1">
      <alignment horizontal="left"/>
    </xf>
    <xf numFmtId="0" fontId="18" fillId="0" borderId="37" xfId="0" applyFont="1" applyBorder="1">
      <alignment vertical="center"/>
    </xf>
    <xf numFmtId="180" fontId="18" fillId="0" borderId="20" xfId="0" applyNumberFormat="1" applyFont="1" applyBorder="1" applyAlignment="1">
      <alignment horizontal="right" vertical="center"/>
    </xf>
    <xf numFmtId="180" fontId="18" fillId="0" borderId="21" xfId="0" applyNumberFormat="1" applyFont="1" applyBorder="1" applyAlignment="1">
      <alignment horizontal="right" vertical="center"/>
    </xf>
    <xf numFmtId="180" fontId="18" fillId="2" borderId="9" xfId="1" applyNumberFormat="1" applyFont="1" applyFill="1" applyBorder="1" applyAlignment="1">
      <alignment horizontal="right" vertical="center"/>
    </xf>
    <xf numFmtId="0" fontId="42" fillId="2" borderId="9" xfId="1" applyFont="1" applyFill="1" applyBorder="1" applyAlignment="1">
      <alignment horizontal="center" vertical="center"/>
    </xf>
    <xf numFmtId="180" fontId="42" fillId="2" borderId="9" xfId="1" applyNumberFormat="1" applyFont="1" applyFill="1" applyBorder="1" applyAlignment="1">
      <alignment horizontal="right" vertical="center"/>
    </xf>
    <xf numFmtId="176" fontId="18" fillId="2" borderId="9" xfId="1" applyNumberFormat="1" applyFont="1" applyFill="1" applyBorder="1" applyAlignment="1">
      <alignment horizontal="right" vertical="center"/>
    </xf>
    <xf numFmtId="176" fontId="18" fillId="2" borderId="9" xfId="0" applyNumberFormat="1" applyFont="1" applyFill="1" applyBorder="1" applyAlignment="1">
      <alignment horizontal="right" vertical="center"/>
    </xf>
    <xf numFmtId="0" fontId="24" fillId="0" borderId="0" xfId="1" applyFont="1" applyAlignment="1">
      <alignment vertical="center"/>
    </xf>
    <xf numFmtId="178" fontId="18" fillId="2" borderId="9" xfId="1" applyNumberFormat="1" applyFont="1" applyFill="1" applyBorder="1"/>
    <xf numFmtId="178" fontId="18" fillId="2" borderId="9" xfId="1" applyNumberFormat="1" applyFont="1" applyFill="1" applyBorder="1" applyProtection="1">
      <protection locked="0"/>
    </xf>
    <xf numFmtId="177" fontId="42" fillId="2" borderId="9" xfId="1" applyNumberFormat="1" applyFont="1" applyFill="1" applyBorder="1" applyProtection="1">
      <protection locked="0"/>
    </xf>
    <xf numFmtId="0" fontId="25" fillId="0" borderId="0" xfId="1" applyFont="1" applyAlignment="1">
      <alignment horizontal="left" vertical="center" wrapText="1"/>
    </xf>
    <xf numFmtId="0" fontId="18" fillId="0" borderId="1" xfId="1" applyFont="1" applyBorder="1" applyAlignment="1">
      <alignment vertical="center"/>
    </xf>
    <xf numFmtId="0" fontId="18" fillId="0" borderId="11" xfId="1" applyFont="1" applyBorder="1" applyAlignment="1">
      <alignment vertical="center"/>
    </xf>
    <xf numFmtId="0" fontId="18" fillId="0" borderId="16" xfId="1" applyFont="1" applyBorder="1"/>
    <xf numFmtId="0" fontId="13" fillId="2" borderId="19" xfId="1" applyFont="1" applyFill="1" applyBorder="1" applyAlignment="1">
      <alignment horizontal="center" vertical="center"/>
    </xf>
    <xf numFmtId="180" fontId="18" fillId="2" borderId="19" xfId="1" applyNumberFormat="1" applyFont="1" applyFill="1" applyBorder="1" applyAlignment="1">
      <alignment vertical="center"/>
    </xf>
    <xf numFmtId="180" fontId="13" fillId="2" borderId="19" xfId="1" applyNumberFormat="1" applyFont="1" applyFill="1" applyBorder="1" applyAlignment="1">
      <alignment vertical="center"/>
    </xf>
    <xf numFmtId="0" fontId="13" fillId="2" borderId="7" xfId="1" applyFont="1" applyFill="1" applyBorder="1" applyAlignment="1">
      <alignment horizontal="center" vertical="center"/>
    </xf>
    <xf numFmtId="180" fontId="41" fillId="0" borderId="19" xfId="0" applyNumberFormat="1" applyFont="1" applyBorder="1" applyProtection="1">
      <alignment vertical="center"/>
      <protection locked="0"/>
    </xf>
    <xf numFmtId="0" fontId="13" fillId="0" borderId="1" xfId="1" applyFont="1" applyBorder="1"/>
    <xf numFmtId="180" fontId="13" fillId="2" borderId="19" xfId="1" applyNumberFormat="1" applyFont="1" applyFill="1" applyBorder="1"/>
    <xf numFmtId="180" fontId="41" fillId="0" borderId="18" xfId="1" applyNumberFormat="1" applyFont="1" applyBorder="1" applyProtection="1">
      <protection locked="0"/>
    </xf>
    <xf numFmtId="180" fontId="41" fillId="0" borderId="22" xfId="1" applyNumberFormat="1" applyFont="1" applyBorder="1" applyProtection="1">
      <protection locked="0"/>
    </xf>
    <xf numFmtId="180" fontId="41" fillId="0" borderId="21" xfId="1" applyNumberFormat="1" applyFont="1" applyBorder="1" applyProtection="1">
      <protection locked="0"/>
    </xf>
    <xf numFmtId="0" fontId="13" fillId="0" borderId="0" xfId="1" applyFont="1" applyAlignment="1">
      <alignment horizontal="left" vertical="center" wrapText="1"/>
    </xf>
    <xf numFmtId="180" fontId="13" fillId="0" borderId="0" xfId="1" applyNumberFormat="1" applyFont="1" applyAlignment="1">
      <alignment horizontal="right" vertical="center"/>
    </xf>
    <xf numFmtId="180" fontId="18" fillId="0" borderId="0" xfId="1" applyNumberFormat="1" applyFont="1" applyAlignment="1">
      <alignment horizontal="right" vertical="center"/>
    </xf>
    <xf numFmtId="180" fontId="18" fillId="0" borderId="0" xfId="1" applyNumberFormat="1" applyFont="1" applyAlignment="1" applyProtection="1">
      <alignment horizontal="right" vertical="center"/>
      <protection locked="0"/>
    </xf>
    <xf numFmtId="0" fontId="6" fillId="0" borderId="17" xfId="1" applyFont="1" applyBorder="1" applyAlignment="1">
      <alignment vertical="center"/>
    </xf>
    <xf numFmtId="0" fontId="18" fillId="5" borderId="9" xfId="1" applyFont="1" applyFill="1" applyBorder="1" applyAlignment="1">
      <alignment horizontal="center" vertical="center" wrapText="1"/>
    </xf>
    <xf numFmtId="0" fontId="6" fillId="0" borderId="18" xfId="1" applyFont="1" applyBorder="1" applyAlignment="1">
      <alignment vertical="center"/>
    </xf>
    <xf numFmtId="0" fontId="18" fillId="0" borderId="18" xfId="1" applyFont="1" applyBorder="1" applyAlignment="1">
      <alignment horizontal="left" vertical="center"/>
    </xf>
    <xf numFmtId="0" fontId="18" fillId="0" borderId="19" xfId="1" applyFont="1" applyBorder="1" applyAlignment="1">
      <alignment horizontal="left" vertical="center"/>
    </xf>
    <xf numFmtId="0" fontId="18" fillId="0" borderId="0" xfId="1" applyFont="1" applyAlignment="1">
      <alignment vertical="center"/>
    </xf>
    <xf numFmtId="0" fontId="6" fillId="0" borderId="19" xfId="1" applyFont="1" applyBorder="1" applyAlignment="1">
      <alignment vertical="center"/>
    </xf>
    <xf numFmtId="0" fontId="18" fillId="0" borderId="16" xfId="1" applyFont="1" applyBorder="1" applyAlignment="1">
      <alignment horizontal="left" vertical="center" wrapText="1"/>
    </xf>
    <xf numFmtId="0" fontId="6" fillId="0" borderId="16" xfId="1" applyFont="1" applyBorder="1" applyAlignment="1">
      <alignment vertical="center"/>
    </xf>
    <xf numFmtId="176" fontId="18" fillId="5" borderId="9" xfId="1" applyNumberFormat="1" applyFont="1" applyFill="1" applyBorder="1" applyAlignment="1">
      <alignment horizontal="right" vertical="center"/>
    </xf>
    <xf numFmtId="176" fontId="18" fillId="5" borderId="9" xfId="0" applyNumberFormat="1" applyFont="1" applyFill="1" applyBorder="1" applyAlignment="1">
      <alignment horizontal="right" vertical="center"/>
    </xf>
    <xf numFmtId="176" fontId="18" fillId="0" borderId="20" xfId="0" applyNumberFormat="1" applyFont="1" applyBorder="1" applyAlignment="1">
      <alignment horizontal="right" vertical="center"/>
    </xf>
    <xf numFmtId="176" fontId="18" fillId="0" borderId="18" xfId="1" applyNumberFormat="1" applyFont="1" applyBorder="1" applyAlignment="1">
      <alignment horizontal="right" vertical="center"/>
    </xf>
    <xf numFmtId="176" fontId="18" fillId="0" borderId="18" xfId="0" applyNumberFormat="1" applyFont="1" applyBorder="1" applyAlignment="1">
      <alignment horizontal="right" vertical="center"/>
    </xf>
    <xf numFmtId="176" fontId="18" fillId="0" borderId="31" xfId="1" applyNumberFormat="1" applyFont="1" applyBorder="1" applyAlignment="1">
      <alignment horizontal="right" vertical="center"/>
    </xf>
    <xf numFmtId="176" fontId="18" fillId="0" borderId="31" xfId="0" applyNumberFormat="1" applyFont="1" applyBorder="1" applyAlignment="1">
      <alignment horizontal="right" vertical="center"/>
    </xf>
    <xf numFmtId="0" fontId="18" fillId="0" borderId="19" xfId="1" applyFont="1" applyBorder="1" applyAlignment="1">
      <alignment vertical="top"/>
    </xf>
    <xf numFmtId="38" fontId="18" fillId="0" borderId="21" xfId="16" applyFont="1" applyBorder="1" applyAlignment="1">
      <alignment horizontal="right" vertical="center"/>
    </xf>
    <xf numFmtId="0" fontId="19" fillId="0" borderId="17" xfId="1" applyFont="1" applyBorder="1" applyAlignment="1">
      <alignment vertical="center"/>
    </xf>
    <xf numFmtId="0" fontId="19" fillId="0" borderId="18" xfId="1" applyFont="1" applyBorder="1" applyAlignment="1">
      <alignment vertical="center"/>
    </xf>
    <xf numFmtId="0" fontId="19" fillId="0" borderId="17" xfId="0" applyFont="1" applyBorder="1" applyAlignment="1">
      <alignment vertical="center" wrapText="1"/>
    </xf>
    <xf numFmtId="0" fontId="23" fillId="3" borderId="0" xfId="1" applyFont="1" applyFill="1" applyAlignment="1" applyProtection="1">
      <alignment vertical="center" wrapText="1"/>
      <protection locked="0"/>
    </xf>
    <xf numFmtId="0" fontId="23" fillId="3" borderId="0" xfId="1" applyFont="1" applyFill="1" applyAlignment="1" applyProtection="1">
      <alignment vertical="top" wrapText="1"/>
      <protection locked="0"/>
    </xf>
    <xf numFmtId="176" fontId="18" fillId="0" borderId="9" xfId="1" applyNumberFormat="1" applyFont="1" applyBorder="1" applyAlignment="1">
      <alignment horizontal="right" vertical="center"/>
    </xf>
    <xf numFmtId="0" fontId="19" fillId="0" borderId="14" xfId="1" applyFont="1" applyBorder="1" applyAlignment="1">
      <alignment vertical="center"/>
    </xf>
    <xf numFmtId="0" fontId="19" fillId="0" borderId="11" xfId="1" applyFont="1" applyBorder="1"/>
    <xf numFmtId="0" fontId="19" fillId="0" borderId="10" xfId="1" applyFont="1" applyBorder="1"/>
    <xf numFmtId="0" fontId="19" fillId="0" borderId="15" xfId="1" applyFont="1" applyBorder="1"/>
    <xf numFmtId="0" fontId="19" fillId="0" borderId="18" xfId="1" applyFont="1" applyBorder="1"/>
    <xf numFmtId="0" fontId="19" fillId="0" borderId="19" xfId="1" applyFont="1" applyBorder="1"/>
    <xf numFmtId="176" fontId="13" fillId="0" borderId="21" xfId="1" applyNumberFormat="1" applyFont="1" applyBorder="1" applyAlignment="1">
      <alignment vertical="center"/>
    </xf>
    <xf numFmtId="0" fontId="21" fillId="0" borderId="0" xfId="1" applyFont="1" applyAlignment="1">
      <alignment horizontal="right"/>
    </xf>
    <xf numFmtId="0" fontId="13" fillId="0" borderId="20" xfId="1" applyFont="1" applyBorder="1" applyAlignment="1">
      <alignment vertical="center" wrapText="1"/>
    </xf>
    <xf numFmtId="0" fontId="37" fillId="7" borderId="32" xfId="1" applyFont="1" applyFill="1" applyBorder="1" applyAlignment="1">
      <alignment horizontal="center" wrapText="1"/>
    </xf>
    <xf numFmtId="0" fontId="37" fillId="7" borderId="8" xfId="1" applyFont="1" applyFill="1" applyBorder="1" applyAlignment="1">
      <alignment horizontal="center" wrapText="1"/>
    </xf>
    <xf numFmtId="0" fontId="36" fillId="0" borderId="9" xfId="1" applyFont="1" applyBorder="1" applyAlignment="1">
      <alignment horizontal="center" vertical="center" wrapText="1"/>
    </xf>
    <xf numFmtId="0" fontId="19" fillId="0" borderId="17" xfId="1" applyFont="1" applyBorder="1" applyAlignment="1">
      <alignment horizontal="center"/>
    </xf>
    <xf numFmtId="0" fontId="18" fillId="0" borderId="18" xfId="1" applyFont="1" applyBorder="1" applyAlignment="1">
      <alignment horizontal="center"/>
    </xf>
    <xf numFmtId="0" fontId="19" fillId="0" borderId="18" xfId="1" applyFont="1" applyBorder="1" applyAlignment="1">
      <alignment horizontal="center" vertical="center" wrapText="1"/>
    </xf>
    <xf numFmtId="0" fontId="19" fillId="0" borderId="17" xfId="1" applyFont="1" applyBorder="1" applyAlignment="1">
      <alignment horizontal="center" vertical="center" wrapText="1"/>
    </xf>
    <xf numFmtId="0" fontId="52" fillId="0" borderId="0" xfId="1" applyFont="1" applyAlignment="1">
      <alignment vertical="center"/>
    </xf>
    <xf numFmtId="0" fontId="25" fillId="0" borderId="7" xfId="1" applyFont="1" applyBorder="1" applyAlignment="1">
      <alignment vertical="center"/>
    </xf>
    <xf numFmtId="0" fontId="5" fillId="0" borderId="0" xfId="1" applyFont="1"/>
    <xf numFmtId="0" fontId="18" fillId="0" borderId="9" xfId="1" applyFont="1" applyBorder="1" applyAlignment="1">
      <alignment vertical="top"/>
    </xf>
    <xf numFmtId="0" fontId="19" fillId="7" borderId="7"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8" fillId="0" borderId="18" xfId="1" applyFont="1" applyBorder="1" applyAlignment="1">
      <alignment horizontal="left" vertical="center" wrapText="1"/>
    </xf>
    <xf numFmtId="0" fontId="18" fillId="0" borderId="20" xfId="0" applyFont="1" applyBorder="1" applyAlignment="1">
      <alignment horizontal="center" vertical="center" wrapText="1"/>
    </xf>
    <xf numFmtId="0" fontId="18" fillId="0" borderId="22" xfId="0" applyFont="1" applyBorder="1" applyAlignment="1">
      <alignment horizontal="center" vertical="center"/>
    </xf>
    <xf numFmtId="0" fontId="18" fillId="0" borderId="22" xfId="0" applyFont="1" applyBorder="1" applyAlignment="1">
      <alignment horizontal="center" vertical="center" wrapText="1"/>
    </xf>
    <xf numFmtId="0" fontId="18" fillId="0" borderId="21" xfId="0" applyFont="1" applyBorder="1" applyAlignment="1">
      <alignment horizontal="center" vertical="center"/>
    </xf>
    <xf numFmtId="0" fontId="13" fillId="0" borderId="19" xfId="1" applyFont="1" applyBorder="1" applyAlignment="1">
      <alignment horizontal="left" vertical="top"/>
    </xf>
    <xf numFmtId="0" fontId="18" fillId="0" borderId="31" xfId="0" applyFont="1" applyBorder="1" applyAlignment="1">
      <alignment horizontal="center" vertical="center" wrapText="1"/>
    </xf>
    <xf numFmtId="0" fontId="18" fillId="0" borderId="19" xfId="0" applyFont="1" applyBorder="1" applyAlignment="1">
      <alignment horizontal="center" vertical="center" wrapText="1"/>
    </xf>
    <xf numFmtId="0" fontId="19" fillId="7" borderId="8" xfId="0" applyFont="1" applyFill="1" applyBorder="1" applyAlignment="1">
      <alignment horizontal="center" vertical="center" wrapText="1"/>
    </xf>
    <xf numFmtId="0" fontId="18" fillId="0" borderId="17" xfId="0" applyFont="1" applyBorder="1" applyAlignment="1">
      <alignment horizontal="center" vertical="center" wrapText="1"/>
    </xf>
    <xf numFmtId="0" fontId="18" fillId="0" borderId="18" xfId="1" applyFont="1" applyBorder="1" applyAlignment="1">
      <alignment horizontal="center" vertical="center"/>
    </xf>
    <xf numFmtId="0" fontId="18" fillId="0" borderId="19" xfId="1" applyFont="1" applyBorder="1" applyAlignment="1">
      <alignment horizontal="center" vertical="center"/>
    </xf>
    <xf numFmtId="0" fontId="13" fillId="0" borderId="17" xfId="1" applyFont="1" applyBorder="1" applyAlignment="1">
      <alignment horizontal="left" vertical="center" wrapText="1"/>
    </xf>
    <xf numFmtId="0" fontId="13" fillId="0" borderId="18" xfId="1" applyFont="1" applyBorder="1" applyAlignment="1">
      <alignment horizontal="left" vertical="center" wrapText="1"/>
    </xf>
    <xf numFmtId="0" fontId="13" fillId="0" borderId="19" xfId="1" applyFont="1" applyBorder="1" applyAlignment="1">
      <alignment horizontal="left" vertical="center" wrapText="1"/>
    </xf>
    <xf numFmtId="0" fontId="13" fillId="0" borderId="19" xfId="1" applyFont="1" applyBorder="1" applyAlignment="1">
      <alignment horizontal="center" vertical="center"/>
    </xf>
    <xf numFmtId="0" fontId="18" fillId="0" borderId="18" xfId="1" applyFont="1" applyBorder="1" applyAlignment="1">
      <alignment vertical="center" wrapText="1"/>
    </xf>
    <xf numFmtId="0" fontId="18" fillId="0" borderId="18" xfId="1" applyFont="1" applyBorder="1" applyAlignment="1">
      <alignment vertical="center"/>
    </xf>
    <xf numFmtId="0" fontId="13" fillId="0" borderId="9" xfId="1" applyFont="1" applyBorder="1" applyAlignment="1">
      <alignment horizontal="left" vertical="center" wrapText="1"/>
    </xf>
    <xf numFmtId="0" fontId="13" fillId="0" borderId="9" xfId="1" applyFont="1" applyBorder="1" applyAlignment="1">
      <alignment horizontal="center" vertical="center" wrapText="1"/>
    </xf>
    <xf numFmtId="0" fontId="13" fillId="0" borderId="15" xfId="1" applyFont="1" applyBorder="1" applyAlignment="1">
      <alignment horizontal="center" vertical="center"/>
    </xf>
    <xf numFmtId="0" fontId="13" fillId="0" borderId="17" xfId="1" applyFont="1" applyBorder="1" applyAlignment="1">
      <alignment horizontal="center" vertical="center"/>
    </xf>
    <xf numFmtId="0" fontId="13" fillId="0" borderId="18" xfId="1" applyFont="1" applyBorder="1" applyAlignment="1">
      <alignment horizontal="center" vertical="center"/>
    </xf>
    <xf numFmtId="0" fontId="18" fillId="0" borderId="19" xfId="1" applyFont="1" applyBorder="1" applyAlignment="1">
      <alignment horizontal="left" vertical="center" wrapText="1"/>
    </xf>
    <xf numFmtId="0" fontId="18" fillId="0" borderId="20" xfId="1" applyFont="1" applyBorder="1" applyAlignment="1">
      <alignment horizontal="left" vertical="center"/>
    </xf>
    <xf numFmtId="0" fontId="18" fillId="0" borderId="21" xfId="1" applyFont="1" applyBorder="1" applyAlignment="1">
      <alignment horizontal="left" vertical="center"/>
    </xf>
    <xf numFmtId="0" fontId="13" fillId="0" borderId="18" xfId="1" applyFont="1" applyBorder="1" applyAlignment="1">
      <alignment horizontal="left" vertical="center"/>
    </xf>
    <xf numFmtId="0" fontId="13" fillId="7" borderId="9" xfId="1" applyFont="1" applyFill="1" applyBorder="1" applyAlignment="1">
      <alignment horizontal="center" vertical="center"/>
    </xf>
    <xf numFmtId="0" fontId="13" fillId="0" borderId="9" xfId="1" applyFont="1" applyBorder="1" applyAlignment="1">
      <alignment horizontal="center" vertical="center"/>
    </xf>
    <xf numFmtId="0" fontId="13" fillId="0" borderId="9" xfId="0" applyFont="1" applyBorder="1" applyAlignment="1">
      <alignment horizontal="left" vertical="center"/>
    </xf>
    <xf numFmtId="0" fontId="25" fillId="7" borderId="9" xfId="0" applyFont="1" applyFill="1" applyBorder="1" applyAlignment="1">
      <alignment horizontal="center" vertical="center" wrapText="1"/>
    </xf>
    <xf numFmtId="0" fontId="18" fillId="0" borderId="18" xfId="0" applyFont="1" applyBorder="1" applyAlignment="1">
      <alignment horizontal="center" vertical="center" wrapText="1"/>
    </xf>
    <xf numFmtId="0" fontId="19" fillId="7" borderId="17" xfId="0" applyFont="1" applyFill="1" applyBorder="1" applyAlignment="1">
      <alignment horizontal="center" vertical="center" wrapText="1"/>
    </xf>
    <xf numFmtId="0" fontId="13" fillId="0" borderId="0" xfId="1" applyFont="1" applyAlignment="1">
      <alignment horizontal="left" wrapText="1"/>
    </xf>
    <xf numFmtId="0" fontId="6" fillId="3" borderId="0" xfId="1" applyFont="1" applyFill="1" applyAlignment="1" applyProtection="1">
      <alignment vertical="center"/>
      <protection locked="0"/>
    </xf>
    <xf numFmtId="0" fontId="6" fillId="3" borderId="0" xfId="1" applyFont="1" applyFill="1" applyAlignment="1" applyProtection="1">
      <alignment horizontal="center" vertical="center"/>
      <protection locked="0"/>
    </xf>
    <xf numFmtId="0" fontId="23" fillId="0" borderId="0" xfId="1" applyFont="1" applyAlignment="1" applyProtection="1">
      <alignment vertical="center"/>
      <protection locked="0"/>
    </xf>
    <xf numFmtId="0" fontId="23" fillId="0" borderId="0" xfId="1" applyFont="1" applyAlignment="1" applyProtection="1">
      <alignment horizontal="left" vertical="top" wrapText="1"/>
      <protection locked="0"/>
    </xf>
    <xf numFmtId="0" fontId="23" fillId="0" borderId="0" xfId="1" applyFont="1" applyProtection="1">
      <protection locked="0"/>
    </xf>
    <xf numFmtId="0" fontId="20" fillId="0" borderId="0" xfId="1" applyFont="1" applyProtection="1">
      <protection locked="0"/>
    </xf>
    <xf numFmtId="0" fontId="23" fillId="0" borderId="0" xfId="1" applyFont="1" applyAlignment="1" applyProtection="1">
      <alignment horizontal="center"/>
      <protection locked="0"/>
    </xf>
    <xf numFmtId="177" fontId="23" fillId="0" borderId="0" xfId="1" applyNumberFormat="1" applyFont="1" applyProtection="1">
      <protection locked="0"/>
    </xf>
    <xf numFmtId="177" fontId="23" fillId="0" borderId="0" xfId="1" applyNumberFormat="1" applyFont="1" applyAlignment="1" applyProtection="1">
      <alignment horizontal="right"/>
      <protection locked="0"/>
    </xf>
    <xf numFmtId="0" fontId="42" fillId="0" borderId="0" xfId="1" applyFont="1" applyProtection="1">
      <protection locked="0"/>
    </xf>
    <xf numFmtId="0" fontId="6" fillId="0" borderId="0" xfId="1" applyFont="1" applyProtection="1">
      <protection locked="0"/>
    </xf>
    <xf numFmtId="0" fontId="26" fillId="0" borderId="0" xfId="1" applyFont="1" applyProtection="1">
      <protection locked="0"/>
    </xf>
    <xf numFmtId="0" fontId="4" fillId="0" borderId="0" xfId="1" applyFont="1" applyProtection="1">
      <protection locked="0"/>
    </xf>
    <xf numFmtId="0" fontId="6" fillId="0" borderId="0" xfId="1" applyFont="1" applyAlignment="1" applyProtection="1">
      <alignment horizontal="left"/>
      <protection locked="0"/>
    </xf>
    <xf numFmtId="0" fontId="6" fillId="0" borderId="0" xfId="1" applyFont="1" applyAlignment="1" applyProtection="1">
      <alignment vertical="top"/>
      <protection locked="0"/>
    </xf>
    <xf numFmtId="0" fontId="23" fillId="0" borderId="0" xfId="1" applyFont="1" applyAlignment="1" applyProtection="1">
      <alignment horizontal="left" vertical="top"/>
      <protection locked="0"/>
    </xf>
    <xf numFmtId="0" fontId="42" fillId="0" borderId="0" xfId="0" applyFont="1">
      <alignment vertical="center"/>
    </xf>
    <xf numFmtId="0" fontId="42" fillId="0" borderId="37" xfId="0" applyFont="1" applyBorder="1">
      <alignment vertical="center"/>
    </xf>
    <xf numFmtId="0" fontId="44" fillId="0" borderId="0" xfId="1" applyFont="1" applyAlignment="1">
      <alignment horizontal="right"/>
    </xf>
    <xf numFmtId="0" fontId="18" fillId="3" borderId="9" xfId="1" applyFont="1" applyFill="1" applyBorder="1" applyAlignment="1" applyProtection="1">
      <alignment horizontal="right" vertical="center"/>
      <protection locked="0"/>
    </xf>
    <xf numFmtId="0" fontId="18" fillId="3" borderId="20" xfId="1" applyFont="1" applyFill="1" applyBorder="1" applyAlignment="1" applyProtection="1">
      <alignment horizontal="right" vertical="center"/>
      <protection locked="0"/>
    </xf>
    <xf numFmtId="0" fontId="18" fillId="3" borderId="21" xfId="1" applyFont="1" applyFill="1" applyBorder="1" applyAlignment="1" applyProtection="1">
      <alignment horizontal="right" vertical="center"/>
      <protection locked="0"/>
    </xf>
    <xf numFmtId="177" fontId="42" fillId="2" borderId="9" xfId="1" applyNumberFormat="1" applyFont="1" applyFill="1" applyBorder="1" applyAlignment="1">
      <alignment vertical="center"/>
    </xf>
    <xf numFmtId="177" fontId="42" fillId="0" borderId="20" xfId="1" applyNumberFormat="1" applyFont="1" applyBorder="1" applyAlignment="1" applyProtection="1">
      <alignment horizontal="right" vertical="center"/>
      <protection locked="0"/>
    </xf>
    <xf numFmtId="177" fontId="42" fillId="0" borderId="21" xfId="1" applyNumberFormat="1" applyFont="1" applyBorder="1" applyAlignment="1" applyProtection="1">
      <alignment horizontal="right" vertical="center"/>
      <protection locked="0"/>
    </xf>
    <xf numFmtId="178" fontId="18" fillId="0" borderId="20" xfId="1" applyNumberFormat="1" applyFont="1" applyBorder="1" applyAlignment="1" applyProtection="1">
      <alignment horizontal="right" vertical="center"/>
      <protection locked="0"/>
    </xf>
    <xf numFmtId="178" fontId="18" fillId="0" borderId="21" xfId="1" applyNumberFormat="1" applyFont="1" applyBorder="1" applyAlignment="1" applyProtection="1">
      <alignment horizontal="right" vertical="center"/>
      <protection locked="0"/>
    </xf>
    <xf numFmtId="177" fontId="18" fillId="0" borderId="20" xfId="1" applyNumberFormat="1" applyFont="1" applyBorder="1" applyAlignment="1" applyProtection="1">
      <alignment horizontal="right" vertical="center"/>
      <protection locked="0"/>
    </xf>
    <xf numFmtId="49" fontId="18" fillId="0" borderId="22" xfId="1" applyNumberFormat="1" applyFont="1" applyBorder="1" applyAlignment="1" applyProtection="1">
      <alignment horizontal="right" vertical="center"/>
      <protection locked="0"/>
    </xf>
    <xf numFmtId="177" fontId="18" fillId="0" borderId="22" xfId="1" applyNumberFormat="1" applyFont="1" applyBorder="1" applyAlignment="1" applyProtection="1">
      <alignment horizontal="right" vertical="center"/>
      <protection locked="0"/>
    </xf>
    <xf numFmtId="49" fontId="18" fillId="0" borderId="21" xfId="1" applyNumberFormat="1" applyFont="1" applyBorder="1" applyAlignment="1" applyProtection="1">
      <alignment horizontal="right" vertical="center"/>
      <protection locked="0"/>
    </xf>
    <xf numFmtId="178" fontId="23" fillId="0" borderId="0" xfId="1" applyNumberFormat="1" applyFont="1" applyAlignment="1" applyProtection="1">
      <alignment horizontal="right"/>
      <protection locked="0"/>
    </xf>
    <xf numFmtId="0" fontId="38" fillId="0" borderId="0" xfId="1" applyFont="1" applyProtection="1">
      <protection locked="0"/>
    </xf>
    <xf numFmtId="186" fontId="38" fillId="0" borderId="0" xfId="1" applyNumberFormat="1" applyFont="1" applyProtection="1">
      <protection locked="0"/>
    </xf>
    <xf numFmtId="0" fontId="5" fillId="0" borderId="0" xfId="1" applyFont="1" applyProtection="1">
      <protection locked="0"/>
    </xf>
    <xf numFmtId="0" fontId="26" fillId="0" borderId="0" xfId="0" applyFont="1" applyAlignment="1" applyProtection="1">
      <alignment vertical="top"/>
      <protection locked="0"/>
    </xf>
    <xf numFmtId="0" fontId="26" fillId="0" borderId="0" xfId="0" applyFont="1" applyAlignment="1" applyProtection="1">
      <protection locked="0"/>
    </xf>
    <xf numFmtId="0" fontId="18" fillId="0" borderId="0" xfId="1" applyFont="1" applyAlignment="1">
      <alignment horizontal="center" vertical="center"/>
    </xf>
    <xf numFmtId="180" fontId="18" fillId="0" borderId="20" xfId="1" applyNumberFormat="1" applyFont="1" applyBorder="1" applyAlignment="1" applyProtection="1">
      <alignment vertical="center"/>
      <protection locked="0"/>
    </xf>
    <xf numFmtId="180" fontId="18" fillId="0" borderId="22" xfId="1" applyNumberFormat="1" applyFont="1" applyBorder="1" applyAlignment="1" applyProtection="1">
      <alignment vertical="center"/>
      <protection locked="0"/>
    </xf>
    <xf numFmtId="0" fontId="18" fillId="0" borderId="9" xfId="1" applyFont="1" applyBorder="1" applyAlignment="1">
      <alignment horizontal="center" vertical="top" wrapText="1"/>
    </xf>
    <xf numFmtId="0" fontId="6" fillId="0" borderId="0" xfId="0" applyFont="1">
      <alignment vertical="center"/>
    </xf>
    <xf numFmtId="0" fontId="6" fillId="3" borderId="0" xfId="1" applyFont="1" applyFill="1" applyAlignment="1">
      <alignment vertical="center"/>
    </xf>
    <xf numFmtId="180" fontId="18" fillId="3" borderId="20" xfId="0" applyNumberFormat="1" applyFont="1" applyFill="1" applyBorder="1" applyAlignment="1">
      <alignment horizontal="right" vertical="center"/>
    </xf>
    <xf numFmtId="0" fontId="23" fillId="3" borderId="6" xfId="1" applyFont="1" applyFill="1" applyBorder="1" applyProtection="1">
      <protection locked="0"/>
    </xf>
    <xf numFmtId="0" fontId="23" fillId="0" borderId="0" xfId="1" applyFont="1" applyAlignment="1">
      <alignment horizontal="left" vertical="center"/>
    </xf>
    <xf numFmtId="0" fontId="18" fillId="0" borderId="0" xfId="1" applyFont="1" applyAlignment="1">
      <alignment horizontal="left" vertical="center" wrapText="1"/>
    </xf>
    <xf numFmtId="0" fontId="23" fillId="0" borderId="0" xfId="0" applyFont="1" applyAlignment="1">
      <alignment vertical="top"/>
    </xf>
    <xf numFmtId="0" fontId="6" fillId="0" borderId="0" xfId="0" applyFont="1" applyAlignment="1"/>
    <xf numFmtId="0" fontId="20" fillId="7" borderId="9"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6" fillId="0" borderId="10" xfId="1" applyFont="1" applyBorder="1" applyAlignment="1">
      <alignment vertical="center"/>
    </xf>
    <xf numFmtId="0" fontId="19" fillId="0" borderId="13" xfId="1" applyFont="1" applyBorder="1" applyAlignment="1">
      <alignment vertical="center"/>
    </xf>
    <xf numFmtId="0" fontId="18" fillId="0" borderId="31" xfId="1" applyFont="1" applyBorder="1" applyAlignment="1">
      <alignment horizontal="center" vertical="center"/>
    </xf>
    <xf numFmtId="0" fontId="18" fillId="0" borderId="10" xfId="1" applyFont="1" applyBorder="1" applyAlignment="1">
      <alignment vertical="center" wrapText="1"/>
    </xf>
    <xf numFmtId="0" fontId="52" fillId="0" borderId="0" xfId="1" applyFont="1"/>
    <xf numFmtId="0" fontId="48" fillId="0" borderId="0" xfId="1" applyFont="1" applyAlignment="1">
      <alignment vertical="center"/>
    </xf>
    <xf numFmtId="177" fontId="18" fillId="0" borderId="8" xfId="1" applyNumberFormat="1" applyFont="1" applyBorder="1" applyAlignment="1">
      <alignment horizontal="right" vertical="center"/>
    </xf>
    <xf numFmtId="177" fontId="42" fillId="0" borderId="8" xfId="1" applyNumberFormat="1" applyFont="1" applyBorder="1" applyAlignment="1">
      <alignment horizontal="right" vertical="center"/>
    </xf>
    <xf numFmtId="177" fontId="18" fillId="0" borderId="30" xfId="1" applyNumberFormat="1" applyFont="1" applyBorder="1" applyAlignment="1">
      <alignment horizontal="right" vertical="center"/>
    </xf>
    <xf numFmtId="0" fontId="29" fillId="0" borderId="0" xfId="1" applyFont="1" applyAlignment="1">
      <alignment vertical="center"/>
    </xf>
    <xf numFmtId="0" fontId="18" fillId="0" borderId="10" xfId="1" applyFont="1" applyBorder="1" applyAlignment="1">
      <alignment horizontal="left" vertical="center" wrapText="1"/>
    </xf>
    <xf numFmtId="0" fontId="13" fillId="2" borderId="15" xfId="1" applyFont="1" applyFill="1" applyBorder="1" applyAlignment="1">
      <alignment vertical="center"/>
    </xf>
    <xf numFmtId="0" fontId="13" fillId="2" borderId="1" xfId="1" applyFont="1" applyFill="1" applyBorder="1" applyAlignment="1">
      <alignment vertical="center"/>
    </xf>
    <xf numFmtId="0" fontId="13" fillId="2" borderId="16" xfId="1" applyFont="1" applyFill="1" applyBorder="1" applyAlignment="1">
      <alignment vertical="center"/>
    </xf>
    <xf numFmtId="0" fontId="19" fillId="0" borderId="10" xfId="1" applyFont="1" applyBorder="1" applyAlignment="1">
      <alignment vertical="center"/>
    </xf>
    <xf numFmtId="0" fontId="18" fillId="0" borderId="6" xfId="0" applyFont="1" applyBorder="1">
      <alignment vertical="center"/>
    </xf>
    <xf numFmtId="0" fontId="18" fillId="4" borderId="9" xfId="1" applyFont="1" applyFill="1" applyBorder="1" applyAlignment="1">
      <alignment horizontal="center" vertical="center"/>
    </xf>
    <xf numFmtId="0" fontId="18" fillId="4" borderId="7" xfId="1" applyFont="1" applyFill="1" applyBorder="1" applyAlignment="1">
      <alignment vertical="center"/>
    </xf>
    <xf numFmtId="0" fontId="18" fillId="4" borderId="8" xfId="1" applyFont="1" applyFill="1" applyBorder="1" applyAlignment="1">
      <alignment horizontal="center" vertical="center"/>
    </xf>
    <xf numFmtId="180" fontId="18" fillId="4" borderId="9" xfId="1" applyNumberFormat="1" applyFont="1" applyFill="1" applyBorder="1" applyAlignment="1">
      <alignment horizontal="right" vertical="center"/>
    </xf>
    <xf numFmtId="178" fontId="18" fillId="4" borderId="9" xfId="1" applyNumberFormat="1" applyFont="1" applyFill="1" applyBorder="1" applyAlignment="1">
      <alignment horizontal="right" vertical="center"/>
    </xf>
    <xf numFmtId="0" fontId="30" fillId="0" borderId="19" xfId="1" applyFont="1" applyBorder="1" applyAlignment="1">
      <alignment vertical="center"/>
    </xf>
    <xf numFmtId="0" fontId="13" fillId="0" borderId="9" xfId="1" applyFont="1" applyBorder="1" applyAlignment="1">
      <alignment vertical="top" wrapText="1"/>
    </xf>
    <xf numFmtId="0" fontId="18" fillId="0" borderId="0" xfId="1" applyFont="1" applyAlignment="1" applyProtection="1">
      <alignment horizontal="left" vertical="center"/>
      <protection locked="0"/>
    </xf>
    <xf numFmtId="0" fontId="18" fillId="0" borderId="0" xfId="1" applyFont="1" applyAlignment="1" applyProtection="1">
      <alignment vertical="center"/>
      <protection locked="0"/>
    </xf>
    <xf numFmtId="178" fontId="18" fillId="0" borderId="0" xfId="1" applyNumberFormat="1" applyFont="1" applyAlignment="1" applyProtection="1">
      <alignment horizontal="right" vertical="center"/>
      <protection locked="0"/>
    </xf>
    <xf numFmtId="0" fontId="18" fillId="0" borderId="29" xfId="1" applyFont="1" applyBorder="1" applyAlignment="1">
      <alignment horizontal="left" vertical="center" wrapText="1"/>
    </xf>
    <xf numFmtId="0" fontId="18" fillId="0" borderId="9" xfId="1" applyFont="1" applyBorder="1" applyAlignment="1">
      <alignment horizontal="center" vertical="center" wrapText="1"/>
    </xf>
    <xf numFmtId="180" fontId="18" fillId="3" borderId="22" xfId="1" applyNumberFormat="1" applyFont="1" applyFill="1" applyBorder="1" applyAlignment="1" applyProtection="1">
      <alignment vertical="center"/>
      <protection locked="0"/>
    </xf>
    <xf numFmtId="0" fontId="23" fillId="0" borderId="0" xfId="0" applyFont="1" applyAlignment="1" applyProtection="1">
      <protection locked="0"/>
    </xf>
    <xf numFmtId="0" fontId="18" fillId="0" borderId="7" xfId="1" applyFont="1" applyBorder="1" applyAlignment="1">
      <alignment vertical="center" wrapText="1"/>
    </xf>
    <xf numFmtId="177" fontId="18" fillId="3" borderId="21" xfId="1" applyNumberFormat="1" applyFont="1" applyFill="1" applyBorder="1" applyAlignment="1">
      <alignment horizontal="right" vertical="center"/>
    </xf>
    <xf numFmtId="176" fontId="18" fillId="3" borderId="20" xfId="0" applyNumberFormat="1" applyFont="1" applyFill="1" applyBorder="1" applyAlignment="1">
      <alignment horizontal="right" vertical="center"/>
    </xf>
    <xf numFmtId="0" fontId="19" fillId="3" borderId="0" xfId="1" applyFont="1" applyFill="1"/>
    <xf numFmtId="0" fontId="23" fillId="0" borderId="19" xfId="0" applyFont="1" applyBorder="1" applyAlignment="1">
      <alignment vertical="center" wrapText="1"/>
    </xf>
    <xf numFmtId="0" fontId="19" fillId="0" borderId="18" xfId="1" applyFont="1" applyBorder="1" applyAlignment="1">
      <alignment wrapText="1"/>
    </xf>
    <xf numFmtId="0" fontId="18" fillId="0" borderId="19" xfId="1" applyFont="1" applyBorder="1" applyAlignment="1">
      <alignment vertical="center" wrapText="1"/>
    </xf>
    <xf numFmtId="0" fontId="19" fillId="0" borderId="17" xfId="1" applyFont="1" applyBorder="1" applyAlignment="1">
      <alignment wrapText="1"/>
    </xf>
    <xf numFmtId="0" fontId="18" fillId="0" borderId="19" xfId="1" applyFont="1" applyBorder="1" applyAlignment="1">
      <alignment wrapText="1"/>
    </xf>
    <xf numFmtId="3" fontId="42" fillId="0" borderId="20" xfId="1" applyNumberFormat="1" applyFont="1" applyBorder="1" applyAlignment="1">
      <alignment vertical="center" wrapText="1"/>
    </xf>
    <xf numFmtId="0" fontId="23"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0" xfId="1" applyFont="1" applyAlignment="1">
      <alignment vertical="center"/>
    </xf>
    <xf numFmtId="0" fontId="23" fillId="0" borderId="0" xfId="1" applyFont="1" applyAlignment="1">
      <alignment horizontal="right" vertical="center"/>
    </xf>
    <xf numFmtId="178" fontId="13" fillId="0" borderId="17" xfId="1" applyNumberFormat="1" applyFont="1" applyBorder="1" applyAlignment="1">
      <alignment horizontal="right" vertical="center"/>
    </xf>
    <xf numFmtId="178" fontId="18" fillId="0" borderId="17" xfId="1" applyNumberFormat="1" applyFont="1" applyBorder="1" applyAlignment="1">
      <alignment horizontal="right" vertical="center"/>
    </xf>
    <xf numFmtId="0" fontId="18" fillId="0" borderId="17" xfId="1" applyFont="1" applyBorder="1" applyAlignment="1" applyProtection="1">
      <alignment horizontal="right" vertical="center"/>
      <protection locked="0"/>
    </xf>
    <xf numFmtId="178" fontId="13" fillId="0" borderId="19" xfId="1" applyNumberFormat="1" applyFont="1" applyBorder="1" applyAlignment="1">
      <alignment horizontal="right" vertical="center"/>
    </xf>
    <xf numFmtId="0" fontId="18" fillId="3" borderId="19" xfId="1" applyFont="1" applyFill="1" applyBorder="1" applyAlignment="1" applyProtection="1">
      <alignment horizontal="right" vertical="center"/>
      <protection locked="0"/>
    </xf>
    <xf numFmtId="0" fontId="18" fillId="0" borderId="18" xfId="1" applyFont="1" applyBorder="1" applyAlignment="1">
      <alignment horizontal="left" vertical="top" wrapText="1"/>
    </xf>
    <xf numFmtId="0" fontId="13" fillId="0" borderId="18" xfId="1" applyFont="1" applyBorder="1" applyAlignment="1">
      <alignment vertical="top" wrapText="1"/>
    </xf>
    <xf numFmtId="0" fontId="13" fillId="0" borderId="17" xfId="1" applyFont="1" applyBorder="1" applyAlignment="1">
      <alignment horizontal="center" vertical="top" wrapText="1"/>
    </xf>
    <xf numFmtId="0" fontId="13" fillId="0" borderId="19" xfId="1" applyFont="1" applyBorder="1" applyAlignment="1">
      <alignment vertical="top" wrapText="1"/>
    </xf>
    <xf numFmtId="0" fontId="19" fillId="2" borderId="17" xfId="1" applyFont="1" applyFill="1" applyBorder="1" applyAlignment="1">
      <alignment horizontal="center" vertical="center"/>
    </xf>
    <xf numFmtId="0" fontId="19" fillId="2" borderId="18" xfId="1" applyFont="1" applyFill="1" applyBorder="1" applyAlignment="1">
      <alignment horizontal="center" vertical="center" wrapText="1"/>
    </xf>
    <xf numFmtId="0" fontId="18" fillId="2" borderId="1" xfId="1" applyFont="1" applyFill="1" applyBorder="1" applyAlignment="1">
      <alignment vertical="center"/>
    </xf>
    <xf numFmtId="0" fontId="18" fillId="5" borderId="25" xfId="1" applyFont="1" applyFill="1" applyBorder="1" applyAlignment="1">
      <alignment vertical="center"/>
    </xf>
    <xf numFmtId="0" fontId="18" fillId="5" borderId="7" xfId="1" applyFont="1" applyFill="1" applyBorder="1" applyAlignment="1">
      <alignment vertical="center"/>
    </xf>
    <xf numFmtId="0" fontId="18" fillId="5" borderId="29" xfId="1" applyFont="1" applyFill="1" applyBorder="1" applyAlignment="1">
      <alignment vertical="center"/>
    </xf>
    <xf numFmtId="0" fontId="18" fillId="5" borderId="15" xfId="1" applyFont="1" applyFill="1" applyBorder="1" applyAlignment="1">
      <alignment vertical="center"/>
    </xf>
    <xf numFmtId="180" fontId="18" fillId="0" borderId="19" xfId="1" applyNumberFormat="1" applyFont="1" applyBorder="1"/>
    <xf numFmtId="180" fontId="18" fillId="0" borderId="25" xfId="1" applyNumberFormat="1" applyFont="1" applyBorder="1"/>
    <xf numFmtId="180" fontId="18" fillId="0" borderId="14" xfId="1" applyNumberFormat="1" applyFont="1" applyBorder="1"/>
    <xf numFmtId="180" fontId="18" fillId="0" borderId="15" xfId="1" applyNumberFormat="1" applyFont="1" applyBorder="1"/>
    <xf numFmtId="180" fontId="18" fillId="0" borderId="29" xfId="1" applyNumberFormat="1" applyFont="1" applyBorder="1"/>
    <xf numFmtId="180" fontId="18" fillId="0" borderId="13" xfId="1" applyNumberFormat="1" applyFont="1" applyBorder="1"/>
    <xf numFmtId="180" fontId="18" fillId="0" borderId="18" xfId="1" applyNumberFormat="1" applyFont="1" applyBorder="1"/>
    <xf numFmtId="180" fontId="18" fillId="0" borderId="6" xfId="1" applyNumberFormat="1" applyFont="1" applyBorder="1"/>
    <xf numFmtId="0" fontId="18" fillId="0" borderId="9" xfId="1" applyFont="1" applyBorder="1" applyAlignment="1">
      <alignment vertical="center"/>
    </xf>
    <xf numFmtId="0" fontId="18" fillId="2" borderId="13" xfId="1" applyFont="1" applyFill="1" applyBorder="1" applyAlignment="1">
      <alignment vertical="center"/>
    </xf>
    <xf numFmtId="178" fontId="63" fillId="2" borderId="17" xfId="1" applyNumberFormat="1" applyFont="1" applyFill="1" applyBorder="1" applyAlignment="1">
      <alignment horizontal="right"/>
    </xf>
    <xf numFmtId="182" fontId="63" fillId="2" borderId="31" xfId="1" applyNumberFormat="1" applyFont="1" applyFill="1" applyBorder="1" applyAlignment="1">
      <alignment horizontal="right"/>
    </xf>
    <xf numFmtId="178" fontId="63" fillId="2" borderId="18" xfId="1" applyNumberFormat="1" applyFont="1" applyFill="1" applyBorder="1" applyAlignment="1">
      <alignment horizontal="right"/>
    </xf>
    <xf numFmtId="182" fontId="63" fillId="2" borderId="19" xfId="1" applyNumberFormat="1" applyFont="1" applyFill="1" applyBorder="1" applyAlignment="1">
      <alignment horizontal="right"/>
    </xf>
    <xf numFmtId="182" fontId="63" fillId="2" borderId="31" xfId="1" applyNumberFormat="1" applyFont="1" applyFill="1" applyBorder="1" applyProtection="1">
      <protection locked="0"/>
    </xf>
    <xf numFmtId="182" fontId="63" fillId="2" borderId="19" xfId="1" applyNumberFormat="1" applyFont="1" applyFill="1" applyBorder="1" applyProtection="1">
      <protection locked="0"/>
    </xf>
    <xf numFmtId="178" fontId="63" fillId="5" borderId="17" xfId="1" applyNumberFormat="1" applyFont="1" applyFill="1" applyBorder="1" applyAlignment="1">
      <alignment horizontal="right"/>
    </xf>
    <xf numFmtId="182" fontId="63" fillId="5" borderId="31" xfId="1" applyNumberFormat="1" applyFont="1" applyFill="1" applyBorder="1" applyAlignment="1">
      <alignment horizontal="right"/>
    </xf>
    <xf numFmtId="182" fontId="63" fillId="5" borderId="31" xfId="1" applyNumberFormat="1" applyFont="1" applyFill="1" applyBorder="1" applyProtection="1">
      <protection locked="0"/>
    </xf>
    <xf numFmtId="178" fontId="63" fillId="5" borderId="24" xfId="1" applyNumberFormat="1" applyFont="1" applyFill="1" applyBorder="1" applyAlignment="1">
      <alignment horizontal="right"/>
    </xf>
    <xf numFmtId="182" fontId="63" fillId="5" borderId="19" xfId="1" applyNumberFormat="1" applyFont="1" applyFill="1" applyBorder="1" applyAlignment="1">
      <alignment horizontal="right"/>
    </xf>
    <xf numFmtId="182" fontId="63" fillId="5" borderId="19" xfId="1" applyNumberFormat="1" applyFont="1" applyFill="1" applyBorder="1" applyProtection="1">
      <protection locked="0"/>
    </xf>
    <xf numFmtId="178" fontId="63" fillId="0" borderId="18" xfId="1" applyNumberFormat="1" applyFont="1" applyBorder="1" applyAlignment="1">
      <alignment horizontal="right"/>
    </xf>
    <xf numFmtId="182" fontId="63" fillId="0" borderId="31" xfId="1" applyNumberFormat="1" applyFont="1" applyBorder="1" applyAlignment="1">
      <alignment horizontal="right"/>
    </xf>
    <xf numFmtId="178" fontId="63" fillId="0" borderId="24" xfId="1" applyNumberFormat="1" applyFont="1" applyBorder="1" applyAlignment="1">
      <alignment horizontal="right"/>
    </xf>
    <xf numFmtId="182" fontId="63" fillId="0" borderId="19" xfId="1" applyNumberFormat="1" applyFont="1" applyBorder="1" applyAlignment="1">
      <alignment horizontal="right"/>
    </xf>
    <xf numFmtId="183" fontId="63" fillId="0" borderId="31" xfId="1" applyNumberFormat="1" applyFont="1" applyBorder="1" applyAlignment="1">
      <alignment horizontal="right"/>
    </xf>
    <xf numFmtId="183" fontId="63" fillId="0" borderId="19" xfId="1" applyNumberFormat="1" applyFont="1" applyBorder="1" applyAlignment="1">
      <alignment horizontal="right"/>
    </xf>
    <xf numFmtId="178" fontId="63" fillId="5" borderId="18" xfId="1" applyNumberFormat="1" applyFont="1" applyFill="1" applyBorder="1" applyAlignment="1">
      <alignment horizontal="right"/>
    </xf>
    <xf numFmtId="178" fontId="63" fillId="0" borderId="17" xfId="1" applyNumberFormat="1" applyFont="1" applyBorder="1" applyAlignment="1">
      <alignment horizontal="right"/>
    </xf>
    <xf numFmtId="182" fontId="63" fillId="0" borderId="15" xfId="1" applyNumberFormat="1" applyFont="1" applyBorder="1" applyAlignment="1">
      <alignment horizontal="right"/>
    </xf>
    <xf numFmtId="178" fontId="63" fillId="5" borderId="18" xfId="1" applyNumberFormat="1" applyFont="1" applyFill="1" applyBorder="1" applyAlignment="1">
      <alignment horizontal="right" vertical="center"/>
    </xf>
    <xf numFmtId="182" fontId="63" fillId="5" borderId="31" xfId="1" applyNumberFormat="1" applyFont="1" applyFill="1" applyBorder="1" applyAlignment="1">
      <alignment horizontal="right" vertical="center"/>
    </xf>
    <xf numFmtId="178" fontId="63" fillId="5" borderId="24" xfId="1" applyNumberFormat="1" applyFont="1" applyFill="1" applyBorder="1" applyAlignment="1">
      <alignment horizontal="right" vertical="center"/>
    </xf>
    <xf numFmtId="182" fontId="63" fillId="5" borderId="19" xfId="1" applyNumberFormat="1" applyFont="1" applyFill="1" applyBorder="1" applyAlignment="1">
      <alignment horizontal="right" vertical="center"/>
    </xf>
    <xf numFmtId="0" fontId="18" fillId="0" borderId="13" xfId="1" applyFont="1" applyBorder="1" applyAlignment="1">
      <alignment vertical="center" wrapText="1"/>
    </xf>
    <xf numFmtId="0" fontId="18" fillId="0" borderId="31" xfId="1" applyFont="1" applyBorder="1" applyAlignment="1">
      <alignment horizontal="left" vertical="center" wrapText="1"/>
    </xf>
    <xf numFmtId="176" fontId="42" fillId="2" borderId="9" xfId="1" applyNumberFormat="1" applyFont="1" applyFill="1" applyBorder="1" applyAlignment="1">
      <alignment horizontal="right" vertical="center"/>
    </xf>
    <xf numFmtId="176" fontId="42" fillId="0" borderId="9" xfId="1" applyNumberFormat="1" applyFont="1" applyBorder="1" applyAlignment="1">
      <alignment horizontal="right" vertical="center"/>
    </xf>
    <xf numFmtId="0" fontId="18" fillId="0" borderId="9" xfId="1" applyFont="1" applyBorder="1" applyAlignment="1">
      <alignment vertical="top" wrapText="1"/>
    </xf>
    <xf numFmtId="0" fontId="4" fillId="7" borderId="8" xfId="1" applyFont="1" applyFill="1" applyBorder="1"/>
    <xf numFmtId="0" fontId="6" fillId="7" borderId="7" xfId="1" applyFont="1" applyFill="1" applyBorder="1" applyAlignment="1">
      <alignment horizontal="centerContinuous"/>
    </xf>
    <xf numFmtId="0" fontId="18" fillId="2" borderId="19" xfId="1" applyFont="1" applyFill="1" applyBorder="1" applyAlignment="1">
      <alignment horizontal="left" vertical="center"/>
    </xf>
    <xf numFmtId="0" fontId="15" fillId="7" borderId="8" xfId="1" applyFont="1" applyFill="1" applyBorder="1" applyAlignment="1">
      <alignment horizontal="centerContinuous"/>
    </xf>
    <xf numFmtId="0" fontId="42" fillId="5" borderId="9" xfId="1" applyFont="1" applyFill="1" applyBorder="1" applyAlignment="1">
      <alignment horizontal="center" vertical="center"/>
    </xf>
    <xf numFmtId="178" fontId="13" fillId="0" borderId="19" xfId="1" applyNumberFormat="1" applyFont="1" applyBorder="1" applyAlignment="1">
      <alignment vertical="center"/>
    </xf>
    <xf numFmtId="178" fontId="13" fillId="3" borderId="19" xfId="1" applyNumberFormat="1" applyFont="1" applyFill="1" applyBorder="1" applyAlignment="1">
      <alignment vertical="center"/>
    </xf>
    <xf numFmtId="178" fontId="18" fillId="0" borderId="19" xfId="1" applyNumberFormat="1" applyFont="1" applyBorder="1" applyAlignment="1">
      <alignment vertical="center"/>
    </xf>
    <xf numFmtId="178" fontId="18" fillId="3" borderId="19" xfId="1" applyNumberFormat="1" applyFont="1" applyFill="1" applyBorder="1" applyAlignment="1" applyProtection="1">
      <alignment vertical="center"/>
      <protection locked="0"/>
    </xf>
    <xf numFmtId="178" fontId="18" fillId="3" borderId="19" xfId="1" applyNumberFormat="1" applyFont="1" applyFill="1" applyBorder="1" applyAlignment="1">
      <alignment vertical="center"/>
    </xf>
    <xf numFmtId="178" fontId="13" fillId="3" borderId="20" xfId="1" applyNumberFormat="1" applyFont="1" applyFill="1" applyBorder="1" applyAlignment="1">
      <alignment vertical="center"/>
    </xf>
    <xf numFmtId="179" fontId="18" fillId="0" borderId="19" xfId="1" applyNumberFormat="1" applyFont="1" applyBorder="1" applyAlignment="1">
      <alignment vertical="center"/>
    </xf>
    <xf numFmtId="179" fontId="18" fillId="3" borderId="19" xfId="1" applyNumberFormat="1" applyFont="1" applyFill="1" applyBorder="1" applyAlignment="1">
      <alignment vertical="center"/>
    </xf>
    <xf numFmtId="179" fontId="18" fillId="3" borderId="19" xfId="1" applyNumberFormat="1" applyFont="1" applyFill="1" applyBorder="1" applyAlignment="1" applyProtection="1">
      <alignment vertical="center"/>
      <protection locked="0"/>
    </xf>
    <xf numFmtId="179" fontId="18" fillId="0" borderId="20" xfId="1" applyNumberFormat="1" applyFont="1" applyBorder="1" applyAlignment="1">
      <alignment vertical="center"/>
    </xf>
    <xf numFmtId="179" fontId="18" fillId="3" borderId="20" xfId="1" applyNumberFormat="1" applyFont="1" applyFill="1" applyBorder="1" applyAlignment="1">
      <alignment vertical="center"/>
    </xf>
    <xf numFmtId="179" fontId="18" fillId="3" borderId="20" xfId="1" applyNumberFormat="1" applyFont="1" applyFill="1" applyBorder="1" applyAlignment="1" applyProtection="1">
      <alignment vertical="center"/>
      <protection locked="0"/>
    </xf>
    <xf numFmtId="180" fontId="18" fillId="0" borderId="19" xfId="1" applyNumberFormat="1" applyFont="1" applyBorder="1" applyAlignment="1">
      <alignment vertical="center"/>
    </xf>
    <xf numFmtId="180" fontId="18" fillId="3" borderId="19" xfId="1" applyNumberFormat="1" applyFont="1" applyFill="1" applyBorder="1" applyAlignment="1">
      <alignment vertical="center"/>
    </xf>
    <xf numFmtId="180" fontId="18" fillId="3" borderId="19" xfId="1" applyNumberFormat="1" applyFont="1" applyFill="1" applyBorder="1" applyAlignment="1" applyProtection="1">
      <alignment vertical="center"/>
      <protection locked="0"/>
    </xf>
    <xf numFmtId="0" fontId="13" fillId="0" borderId="19" xfId="1" applyFont="1" applyBorder="1" applyAlignment="1">
      <alignment vertical="center" wrapText="1"/>
    </xf>
    <xf numFmtId="0" fontId="4" fillId="0" borderId="19" xfId="1" applyFont="1" applyBorder="1"/>
    <xf numFmtId="0" fontId="13" fillId="0" borderId="24" xfId="1" applyFont="1" applyBorder="1" applyAlignment="1">
      <alignment horizontal="left" vertical="center" wrapText="1"/>
    </xf>
    <xf numFmtId="177" fontId="13" fillId="0" borderId="24" xfId="1" applyNumberFormat="1" applyFont="1" applyBorder="1" applyAlignment="1">
      <alignment vertical="center"/>
    </xf>
    <xf numFmtId="177" fontId="18" fillId="0" borderId="24" xfId="1" applyNumberFormat="1" applyFont="1" applyBorder="1" applyAlignment="1">
      <alignment vertical="center"/>
    </xf>
    <xf numFmtId="178" fontId="13" fillId="0" borderId="24" xfId="1" applyNumberFormat="1" applyFont="1" applyBorder="1" applyAlignment="1">
      <alignment horizontal="right" vertical="center"/>
    </xf>
    <xf numFmtId="178" fontId="13" fillId="0" borderId="24" xfId="1" applyNumberFormat="1" applyFont="1" applyBorder="1" applyAlignment="1">
      <alignment vertical="center"/>
    </xf>
    <xf numFmtId="178" fontId="18" fillId="0" borderId="24" xfId="1" applyNumberFormat="1" applyFont="1" applyBorder="1" applyAlignment="1">
      <alignment vertical="center"/>
    </xf>
    <xf numFmtId="0" fontId="52" fillId="0" borderId="0" xfId="1" applyFont="1" applyAlignment="1" applyProtection="1">
      <alignment horizontal="left" vertical="top" wrapText="1"/>
      <protection locked="0"/>
    </xf>
    <xf numFmtId="0" fontId="19" fillId="0" borderId="19" xfId="1" applyFont="1" applyBorder="1" applyAlignment="1">
      <alignment horizontal="center" vertical="top" wrapText="1"/>
    </xf>
    <xf numFmtId="0" fontId="22" fillId="0" borderId="0" xfId="0" applyFont="1">
      <alignment vertical="center"/>
    </xf>
    <xf numFmtId="0" fontId="65" fillId="0" borderId="0" xfId="0" applyFont="1">
      <alignment vertical="center"/>
    </xf>
    <xf numFmtId="0" fontId="66" fillId="0" borderId="0" xfId="13" applyFont="1">
      <alignment vertical="center"/>
    </xf>
    <xf numFmtId="0" fontId="65" fillId="0" borderId="0" xfId="1" applyFont="1" applyAlignment="1">
      <alignment vertical="center"/>
    </xf>
    <xf numFmtId="0" fontId="66" fillId="0" borderId="0" xfId="13" applyFont="1" applyAlignment="1">
      <alignment vertical="center"/>
    </xf>
    <xf numFmtId="0" fontId="65" fillId="0" borderId="0" xfId="1" applyFont="1"/>
    <xf numFmtId="0" fontId="67" fillId="0" borderId="0" xfId="1" applyFont="1" applyAlignment="1">
      <alignment vertical="center"/>
    </xf>
    <xf numFmtId="0" fontId="68" fillId="0" borderId="0" xfId="1" applyFont="1" applyAlignment="1">
      <alignment vertical="center"/>
    </xf>
    <xf numFmtId="0" fontId="18" fillId="7" borderId="7" xfId="0" applyFont="1" applyFill="1" applyBorder="1" applyAlignment="1">
      <alignment horizontal="center" vertical="center"/>
    </xf>
    <xf numFmtId="0" fontId="18" fillId="7" borderId="5" xfId="0" applyFont="1" applyFill="1" applyBorder="1" applyAlignment="1">
      <alignment horizontal="center" vertical="center"/>
    </xf>
    <xf numFmtId="0" fontId="18" fillId="7" borderId="8" xfId="0" applyFont="1" applyFill="1" applyBorder="1" applyAlignment="1">
      <alignment horizontal="center" vertical="center"/>
    </xf>
    <xf numFmtId="0" fontId="19" fillId="7" borderId="7"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8" fillId="0" borderId="13" xfId="1" applyFont="1" applyBorder="1" applyAlignment="1">
      <alignment horizontal="center" vertical="center" wrapText="1"/>
    </xf>
    <xf numFmtId="0" fontId="18" fillId="0" borderId="6" xfId="1" applyFont="1" applyBorder="1" applyAlignment="1">
      <alignment horizontal="center" vertical="center"/>
    </xf>
    <xf numFmtId="0" fontId="18" fillId="0" borderId="10" xfId="1" applyFont="1" applyBorder="1" applyAlignment="1">
      <alignment horizontal="center" vertical="center"/>
    </xf>
    <xf numFmtId="0" fontId="18" fillId="0" borderId="0" xfId="1" applyFont="1" applyAlignment="1">
      <alignment horizontal="center" vertical="center"/>
    </xf>
    <xf numFmtId="0" fontId="18" fillId="0" borderId="15" xfId="1" applyFont="1" applyBorder="1" applyAlignment="1">
      <alignment horizontal="center" vertical="center"/>
    </xf>
    <xf numFmtId="0" fontId="18" fillId="0" borderId="1" xfId="1" applyFont="1" applyBorder="1" applyAlignment="1">
      <alignment horizontal="center" vertical="center"/>
    </xf>
    <xf numFmtId="0" fontId="19" fillId="7" borderId="9" xfId="0" applyFont="1" applyFill="1" applyBorder="1" applyAlignment="1">
      <alignment horizontal="center" vertical="center" wrapText="1"/>
    </xf>
    <xf numFmtId="0" fontId="18" fillId="0" borderId="18" xfId="1" applyFont="1" applyBorder="1" applyAlignment="1">
      <alignment horizontal="left" vertical="center" wrapText="1"/>
    </xf>
    <xf numFmtId="0" fontId="18" fillId="0" borderId="20" xfId="0" applyFont="1" applyBorder="1" applyAlignment="1">
      <alignment horizontal="center" vertical="center" wrapText="1"/>
    </xf>
    <xf numFmtId="0" fontId="18" fillId="0" borderId="22" xfId="0" applyFont="1" applyBorder="1" applyAlignment="1">
      <alignment horizontal="center" vertical="center"/>
    </xf>
    <xf numFmtId="0" fontId="18" fillId="0" borderId="22" xfId="0" applyFont="1" applyBorder="1" applyAlignment="1">
      <alignment horizontal="center" vertical="center" wrapText="1"/>
    </xf>
    <xf numFmtId="0" fontId="18" fillId="0" borderId="21" xfId="0" applyFont="1" applyBorder="1" applyAlignment="1">
      <alignment horizontal="center" vertical="center"/>
    </xf>
    <xf numFmtId="0" fontId="18" fillId="5" borderId="7" xfId="1" applyFont="1" applyFill="1" applyBorder="1" applyAlignment="1">
      <alignment horizontal="left" vertical="center"/>
    </xf>
    <xf numFmtId="0" fontId="18" fillId="5" borderId="5" xfId="1" applyFont="1" applyFill="1" applyBorder="1" applyAlignment="1">
      <alignment horizontal="left" vertical="center"/>
    </xf>
    <xf numFmtId="0" fontId="18" fillId="5" borderId="7" xfId="0" applyFont="1" applyFill="1" applyBorder="1" applyAlignment="1">
      <alignment horizontal="left" vertical="center"/>
    </xf>
    <xf numFmtId="0" fontId="18" fillId="5" borderId="5" xfId="0" applyFont="1" applyFill="1" applyBorder="1" applyAlignment="1">
      <alignment horizontal="left" vertical="center"/>
    </xf>
    <xf numFmtId="0" fontId="23" fillId="3" borderId="0" xfId="1" applyFont="1" applyFill="1" applyAlignment="1" applyProtection="1">
      <alignment horizontal="left" vertical="center" wrapText="1"/>
      <protection locked="0"/>
    </xf>
    <xf numFmtId="0" fontId="23" fillId="3" borderId="0" xfId="1" applyFont="1" applyFill="1" applyAlignment="1" applyProtection="1">
      <alignment horizontal="left" vertical="top" wrapText="1"/>
      <protection locked="0"/>
    </xf>
    <xf numFmtId="0" fontId="23" fillId="0" borderId="22" xfId="0" applyFont="1" applyBorder="1" applyAlignment="1">
      <alignment horizontal="center" vertical="center" wrapText="1"/>
    </xf>
    <xf numFmtId="0" fontId="18" fillId="4" borderId="7" xfId="1" applyFont="1" applyFill="1" applyBorder="1" applyAlignment="1">
      <alignment horizontal="left" vertical="center"/>
    </xf>
    <xf numFmtId="0" fontId="18" fillId="4" borderId="8" xfId="1" applyFont="1" applyFill="1" applyBorder="1" applyAlignment="1">
      <alignment horizontal="left" vertical="center"/>
    </xf>
    <xf numFmtId="0" fontId="18" fillId="0" borderId="29" xfId="1" applyFont="1" applyBorder="1" applyAlignment="1">
      <alignment horizontal="left" vertical="center" wrapText="1"/>
    </xf>
    <xf numFmtId="0" fontId="18" fillId="0" borderId="4" xfId="1" applyFont="1" applyBorder="1" applyAlignment="1">
      <alignment horizontal="left" vertical="center" wrapText="1"/>
    </xf>
    <xf numFmtId="0" fontId="23" fillId="0" borderId="0" xfId="1" applyFont="1" applyAlignment="1" applyProtection="1">
      <alignment horizontal="left" vertical="top" wrapText="1"/>
      <protection locked="0"/>
    </xf>
    <xf numFmtId="0" fontId="23" fillId="0" borderId="0" xfId="1" applyFont="1" applyAlignment="1" applyProtection="1">
      <alignment horizontal="left" vertical="center" wrapText="1"/>
      <protection locked="0"/>
    </xf>
    <xf numFmtId="0" fontId="13" fillId="4" borderId="7"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8" fillId="5" borderId="7" xfId="1" applyFont="1" applyFill="1" applyBorder="1" applyAlignment="1">
      <alignment horizontal="left" vertical="center" wrapText="1"/>
    </xf>
    <xf numFmtId="0" fontId="18" fillId="5" borderId="5" xfId="1" applyFont="1" applyFill="1" applyBorder="1" applyAlignment="1">
      <alignment horizontal="left" vertical="center" wrapText="1"/>
    </xf>
    <xf numFmtId="0" fontId="18" fillId="5" borderId="8" xfId="1" applyFont="1" applyFill="1" applyBorder="1" applyAlignment="1">
      <alignment horizontal="left" vertical="center" wrapText="1"/>
    </xf>
    <xf numFmtId="0" fontId="13" fillId="0" borderId="18" xfId="1" applyFont="1" applyBorder="1" applyAlignment="1">
      <alignment horizontal="center" vertical="top" wrapText="1"/>
    </xf>
    <xf numFmtId="0" fontId="13" fillId="0" borderId="18" xfId="1" applyFont="1" applyBorder="1" applyAlignment="1">
      <alignment horizontal="left" vertical="top" wrapText="1"/>
    </xf>
    <xf numFmtId="0" fontId="13" fillId="0" borderId="18" xfId="1" applyFont="1" applyBorder="1" applyAlignment="1">
      <alignment horizontal="left" vertical="top"/>
    </xf>
    <xf numFmtId="0" fontId="13" fillId="0" borderId="19" xfId="1" applyFont="1" applyBorder="1" applyAlignment="1">
      <alignment horizontal="left" vertical="top"/>
    </xf>
    <xf numFmtId="0" fontId="13" fillId="2" borderId="15" xfId="1" applyFont="1" applyFill="1" applyBorder="1" applyAlignment="1">
      <alignment horizontal="left" vertical="center"/>
    </xf>
    <xf numFmtId="0" fontId="13" fillId="2" borderId="1" xfId="1" applyFont="1" applyFill="1" applyBorder="1" applyAlignment="1">
      <alignment horizontal="left" vertical="center"/>
    </xf>
    <xf numFmtId="0" fontId="13" fillId="2" borderId="16" xfId="1" applyFont="1" applyFill="1" applyBorder="1" applyAlignment="1">
      <alignment horizontal="left" vertical="center"/>
    </xf>
    <xf numFmtId="0" fontId="13" fillId="0" borderId="25" xfId="1" applyFont="1" applyBorder="1" applyAlignment="1">
      <alignment horizontal="left" vertical="center"/>
    </xf>
    <xf numFmtId="0" fontId="13" fillId="0" borderId="3" xfId="1" applyFont="1" applyBorder="1" applyAlignment="1">
      <alignment horizontal="left" vertical="center"/>
    </xf>
    <xf numFmtId="0" fontId="0" fillId="0" borderId="18" xfId="0" applyBorder="1" applyAlignment="1">
      <alignment horizontal="center" vertical="top"/>
    </xf>
    <xf numFmtId="0" fontId="18" fillId="0" borderId="18" xfId="1" applyFont="1" applyBorder="1" applyAlignment="1">
      <alignment horizontal="left" vertical="top" wrapText="1"/>
    </xf>
    <xf numFmtId="0" fontId="13" fillId="0" borderId="18" xfId="1" applyFont="1" applyBorder="1" applyAlignment="1">
      <alignment vertical="top" wrapText="1"/>
    </xf>
    <xf numFmtId="0" fontId="0" fillId="0" borderId="18" xfId="0" applyBorder="1" applyAlignment="1">
      <alignment vertical="top"/>
    </xf>
    <xf numFmtId="0" fontId="18" fillId="0" borderId="27" xfId="1" applyFont="1" applyBorder="1" applyAlignment="1">
      <alignment horizontal="left" vertical="center" wrapText="1"/>
    </xf>
    <xf numFmtId="0" fontId="18" fillId="0" borderId="2" xfId="1" applyFont="1" applyBorder="1" applyAlignment="1">
      <alignment horizontal="left" vertical="center" wrapText="1"/>
    </xf>
    <xf numFmtId="0" fontId="42" fillId="0" borderId="18" xfId="1" applyFont="1" applyBorder="1" applyAlignment="1">
      <alignment horizontal="left" vertical="top" wrapText="1"/>
    </xf>
    <xf numFmtId="0" fontId="18" fillId="0" borderId="31"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9" xfId="0" applyFont="1" applyBorder="1" applyAlignment="1">
      <alignment horizontal="center" vertical="center" wrapText="1"/>
    </xf>
    <xf numFmtId="0" fontId="13" fillId="0" borderId="17" xfId="1" applyFont="1" applyBorder="1" applyAlignment="1">
      <alignment horizontal="center" vertical="top" wrapText="1"/>
    </xf>
    <xf numFmtId="0" fontId="13" fillId="0" borderId="17" xfId="1" applyFont="1" applyBorder="1" applyAlignment="1">
      <alignment horizontal="left" vertical="top" wrapText="1"/>
    </xf>
    <xf numFmtId="0" fontId="18" fillId="5" borderId="7"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8" fillId="5" borderId="8" xfId="0" applyFont="1" applyFill="1" applyBorder="1" applyAlignment="1">
      <alignment horizontal="left" vertical="center" wrapText="1"/>
    </xf>
    <xf numFmtId="0" fontId="55" fillId="5" borderId="5" xfId="0" applyFont="1" applyFill="1" applyBorder="1" applyAlignment="1">
      <alignment horizontal="left" vertical="center"/>
    </xf>
    <xf numFmtId="0" fontId="55" fillId="5" borderId="8" xfId="0" applyFont="1" applyFill="1" applyBorder="1" applyAlignment="1">
      <alignment horizontal="left" vertical="center"/>
    </xf>
    <xf numFmtId="0" fontId="18" fillId="0" borderId="7" xfId="1" applyFont="1" applyBorder="1" applyAlignment="1">
      <alignment horizontal="left" vertical="center"/>
    </xf>
    <xf numFmtId="0" fontId="18" fillId="0" borderId="5" xfId="1" applyFont="1" applyBorder="1" applyAlignment="1">
      <alignment horizontal="left" vertical="center"/>
    </xf>
    <xf numFmtId="0" fontId="18" fillId="0" borderId="8" xfId="1" applyFont="1" applyBorder="1" applyAlignment="1">
      <alignment horizontal="left" vertical="center"/>
    </xf>
    <xf numFmtId="0" fontId="23" fillId="0" borderId="0" xfId="1" applyFont="1" applyAlignment="1" applyProtection="1">
      <alignment horizontal="left" wrapText="1"/>
      <protection locked="0"/>
    </xf>
    <xf numFmtId="0" fontId="18" fillId="5" borderId="17" xfId="1" applyFont="1" applyFill="1" applyBorder="1" applyAlignment="1">
      <alignment horizontal="center" vertical="center"/>
    </xf>
    <xf numFmtId="0" fontId="18" fillId="5" borderId="19" xfId="1" applyFont="1" applyFill="1" applyBorder="1" applyAlignment="1">
      <alignment horizontal="center" vertical="center"/>
    </xf>
    <xf numFmtId="0" fontId="18" fillId="5" borderId="6" xfId="1" applyFont="1" applyFill="1" applyBorder="1" applyAlignment="1">
      <alignment horizontal="center" vertical="center"/>
    </xf>
    <xf numFmtId="0" fontId="18" fillId="0" borderId="25" xfId="1" applyFont="1" applyBorder="1" applyAlignment="1">
      <alignment horizontal="left" vertical="center"/>
    </xf>
    <xf numFmtId="0" fontId="18" fillId="0" borderId="3" xfId="1" applyFont="1" applyBorder="1" applyAlignment="1">
      <alignment horizontal="left" vertical="center"/>
    </xf>
    <xf numFmtId="0" fontId="18" fillId="0" borderId="26" xfId="1" applyFont="1" applyBorder="1" applyAlignment="1">
      <alignment horizontal="left" vertical="center"/>
    </xf>
    <xf numFmtId="0" fontId="18" fillId="0" borderId="29" xfId="1" applyFont="1" applyBorder="1" applyAlignment="1">
      <alignment horizontal="left" vertical="center"/>
    </xf>
    <xf numFmtId="0" fontId="18" fillId="0" borderId="4" xfId="1" applyFont="1" applyBorder="1" applyAlignment="1">
      <alignment horizontal="left" vertical="center"/>
    </xf>
    <xf numFmtId="0" fontId="18" fillId="0" borderId="30" xfId="1" applyFont="1" applyBorder="1" applyAlignment="1">
      <alignment horizontal="left" vertical="center"/>
    </xf>
    <xf numFmtId="0" fontId="18" fillId="0" borderId="17" xfId="1" applyFont="1" applyBorder="1" applyAlignment="1">
      <alignment horizontal="left" vertical="top" wrapText="1"/>
    </xf>
    <xf numFmtId="0" fontId="18" fillId="0" borderId="10" xfId="1" applyFont="1" applyBorder="1" applyAlignment="1">
      <alignment horizontal="left" vertical="top" wrapText="1"/>
    </xf>
    <xf numFmtId="0" fontId="32" fillId="0" borderId="18" xfId="0" applyFont="1" applyBorder="1" applyAlignment="1">
      <alignment horizontal="center" vertical="top"/>
    </xf>
    <xf numFmtId="0" fontId="19" fillId="7" borderId="8" xfId="0" applyFont="1" applyFill="1" applyBorder="1" applyAlignment="1">
      <alignment horizontal="center" vertical="center" wrapText="1"/>
    </xf>
    <xf numFmtId="0" fontId="18" fillId="0" borderId="17" xfId="1" applyFont="1" applyBorder="1" applyAlignment="1">
      <alignment horizontal="center" vertical="top"/>
    </xf>
    <xf numFmtId="0" fontId="18" fillId="0" borderId="31" xfId="1" applyFont="1" applyBorder="1" applyAlignment="1">
      <alignment horizontal="center" vertical="top"/>
    </xf>
    <xf numFmtId="0" fontId="18" fillId="0" borderId="17" xfId="0" applyFont="1" applyBorder="1" applyAlignment="1">
      <alignment horizontal="center" vertical="top" wrapText="1"/>
    </xf>
    <xf numFmtId="0" fontId="18" fillId="0" borderId="18" xfId="0" applyFont="1" applyBorder="1" applyAlignment="1">
      <alignment horizontal="center" vertical="top"/>
    </xf>
    <xf numFmtId="0" fontId="42" fillId="0" borderId="18" xfId="0" applyFont="1" applyBorder="1" applyAlignment="1">
      <alignment horizontal="center" vertical="top" wrapText="1"/>
    </xf>
    <xf numFmtId="0" fontId="42" fillId="0" borderId="19" xfId="0" applyFont="1" applyBorder="1" applyAlignment="1">
      <alignment horizontal="center" vertical="top" wrapText="1"/>
    </xf>
    <xf numFmtId="0" fontId="51" fillId="0" borderId="17" xfId="0" applyFont="1" applyBorder="1" applyAlignment="1">
      <alignment horizontal="left" vertical="top" wrapText="1"/>
    </xf>
    <xf numFmtId="0" fontId="51" fillId="0" borderId="18" xfId="0" applyFont="1" applyBorder="1" applyAlignment="1">
      <alignment horizontal="left" vertical="top" wrapText="1"/>
    </xf>
    <xf numFmtId="0" fontId="23" fillId="0" borderId="0" xfId="1" applyFont="1" applyAlignment="1" applyProtection="1">
      <alignment horizontal="left" vertical="top"/>
      <protection locked="0"/>
    </xf>
    <xf numFmtId="0" fontId="18" fillId="0" borderId="24" xfId="1" applyFont="1" applyBorder="1" applyAlignment="1">
      <alignment horizontal="center" vertical="top"/>
    </xf>
    <xf numFmtId="0" fontId="18" fillId="0" borderId="19" xfId="1" applyFont="1" applyBorder="1" applyAlignment="1">
      <alignment horizontal="center" vertical="top"/>
    </xf>
    <xf numFmtId="0" fontId="18" fillId="0" borderId="18" xfId="1" applyFont="1" applyBorder="1" applyAlignment="1">
      <alignment horizontal="center" vertical="top"/>
    </xf>
    <xf numFmtId="0" fontId="19" fillId="0" borderId="13" xfId="1" applyFont="1" applyBorder="1" applyAlignment="1">
      <alignment horizontal="left" vertical="top" wrapText="1"/>
    </xf>
    <xf numFmtId="0" fontId="19" fillId="0" borderId="10" xfId="1" applyFont="1" applyBorder="1" applyAlignment="1">
      <alignment horizontal="left" vertical="top" wrapText="1"/>
    </xf>
    <xf numFmtId="0" fontId="19" fillId="0" borderId="1" xfId="1" applyFont="1" applyBorder="1" applyAlignment="1">
      <alignment horizontal="left" vertical="top" wrapText="1"/>
    </xf>
    <xf numFmtId="0" fontId="18" fillId="0" borderId="18" xfId="0" applyFont="1" applyBorder="1" applyAlignment="1">
      <alignment horizontal="center" vertical="top" wrapText="1"/>
    </xf>
    <xf numFmtId="0" fontId="18" fillId="5" borderId="1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5" xfId="0" applyFont="1" applyFill="1" applyBorder="1" applyAlignment="1">
      <alignment horizontal="center" vertical="center" wrapText="1"/>
    </xf>
    <xf numFmtId="0" fontId="19" fillId="0" borderId="0" xfId="1" applyFont="1" applyAlignment="1">
      <alignment horizontal="left" vertical="top" wrapText="1"/>
    </xf>
    <xf numFmtId="0" fontId="18" fillId="5" borderId="17" xfId="1" applyFont="1" applyFill="1" applyBorder="1" applyAlignment="1">
      <alignment horizontal="center" vertical="top"/>
    </xf>
    <xf numFmtId="0" fontId="18" fillId="5" borderId="31" xfId="1" applyFont="1" applyFill="1" applyBorder="1" applyAlignment="1">
      <alignment horizontal="center" vertical="top"/>
    </xf>
    <xf numFmtId="0" fontId="18" fillId="5" borderId="24" xfId="1" applyFont="1" applyFill="1" applyBorder="1" applyAlignment="1">
      <alignment horizontal="center" vertical="top"/>
    </xf>
    <xf numFmtId="0" fontId="18" fillId="5" borderId="19" xfId="1" applyFont="1" applyFill="1" applyBorder="1" applyAlignment="1">
      <alignment horizontal="center" vertical="top"/>
    </xf>
    <xf numFmtId="0" fontId="18" fillId="5" borderId="31" xfId="1" applyFont="1" applyFill="1" applyBorder="1" applyAlignment="1">
      <alignment horizontal="center" vertical="center"/>
    </xf>
    <xf numFmtId="0" fontId="18" fillId="5" borderId="24" xfId="1" applyFont="1" applyFill="1" applyBorder="1" applyAlignment="1">
      <alignment horizontal="center" vertical="center"/>
    </xf>
    <xf numFmtId="0" fontId="42" fillId="2" borderId="17" xfId="1" applyFont="1" applyFill="1" applyBorder="1" applyAlignment="1">
      <alignment horizontal="center" vertical="center" wrapText="1"/>
    </xf>
    <xf numFmtId="0" fontId="42" fillId="2" borderId="18" xfId="1" applyFont="1" applyFill="1" applyBorder="1" applyAlignment="1">
      <alignment horizontal="center" vertical="center"/>
    </xf>
    <xf numFmtId="0" fontId="42" fillId="2" borderId="19" xfId="1" applyFont="1" applyFill="1" applyBorder="1" applyAlignment="1">
      <alignment horizontal="center" vertical="center"/>
    </xf>
    <xf numFmtId="0" fontId="32" fillId="0" borderId="18" xfId="0" applyFont="1" applyBorder="1" applyAlignment="1">
      <alignment vertical="top"/>
    </xf>
    <xf numFmtId="0" fontId="32" fillId="0" borderId="18" xfId="0" applyFont="1" applyBorder="1" applyAlignment="1">
      <alignment horizontal="left" vertical="top" wrapText="1"/>
    </xf>
    <xf numFmtId="0" fontId="18" fillId="5" borderId="10" xfId="1" applyFont="1" applyFill="1" applyBorder="1" applyAlignment="1">
      <alignment horizontal="left" vertical="top" wrapText="1"/>
    </xf>
    <xf numFmtId="0" fontId="18" fillId="5" borderId="13" xfId="1" applyFont="1" applyFill="1" applyBorder="1" applyAlignment="1">
      <alignment horizontal="left" vertical="top" wrapText="1"/>
    </xf>
    <xf numFmtId="0" fontId="18" fillId="5" borderId="6" xfId="1" applyFont="1" applyFill="1" applyBorder="1" applyAlignment="1">
      <alignment horizontal="left" vertical="top" wrapText="1"/>
    </xf>
    <xf numFmtId="0" fontId="18" fillId="5" borderId="14" xfId="1" applyFont="1" applyFill="1" applyBorder="1" applyAlignment="1">
      <alignment horizontal="left" vertical="top" wrapText="1"/>
    </xf>
    <xf numFmtId="0" fontId="18" fillId="5" borderId="0" xfId="1" applyFont="1" applyFill="1" applyAlignment="1">
      <alignment horizontal="left" vertical="top" wrapText="1"/>
    </xf>
    <xf numFmtId="0" fontId="18" fillId="5" borderId="11" xfId="1" applyFont="1" applyFill="1" applyBorder="1" applyAlignment="1">
      <alignment horizontal="left" vertical="top" wrapText="1"/>
    </xf>
    <xf numFmtId="0" fontId="18" fillId="5" borderId="15" xfId="1" applyFont="1" applyFill="1" applyBorder="1" applyAlignment="1">
      <alignment horizontal="left" vertical="top" wrapText="1"/>
    </xf>
    <xf numFmtId="0" fontId="18" fillId="5" borderId="1" xfId="1" applyFont="1" applyFill="1" applyBorder="1" applyAlignment="1">
      <alignment horizontal="left" vertical="top" wrapText="1"/>
    </xf>
    <xf numFmtId="0" fontId="18" fillId="5" borderId="16" xfId="1" applyFont="1" applyFill="1" applyBorder="1" applyAlignment="1">
      <alignment horizontal="left" vertical="top" wrapText="1"/>
    </xf>
    <xf numFmtId="0" fontId="18" fillId="0" borderId="19" xfId="0" applyFont="1" applyBorder="1" applyAlignment="1">
      <alignment horizontal="center" vertical="top" wrapText="1"/>
    </xf>
    <xf numFmtId="0" fontId="19" fillId="0" borderId="15" xfId="1" applyFont="1" applyBorder="1" applyAlignment="1">
      <alignment horizontal="left" vertical="top" wrapText="1"/>
    </xf>
    <xf numFmtId="178" fontId="64" fillId="0" borderId="17" xfId="1" applyNumberFormat="1" applyFont="1" applyBorder="1" applyAlignment="1">
      <alignment horizontal="right" vertical="center"/>
    </xf>
    <xf numFmtId="178" fontId="64" fillId="0" borderId="31" xfId="1" applyNumberFormat="1" applyFont="1" applyBorder="1" applyAlignment="1">
      <alignment horizontal="right" vertical="center"/>
    </xf>
    <xf numFmtId="178" fontId="64" fillId="0" borderId="24" xfId="1" applyNumberFormat="1" applyFont="1" applyBorder="1" applyAlignment="1">
      <alignment horizontal="right" vertical="center"/>
    </xf>
    <xf numFmtId="178" fontId="64" fillId="0" borderId="19" xfId="1" applyNumberFormat="1" applyFont="1" applyBorder="1" applyAlignment="1">
      <alignment horizontal="right" vertical="center"/>
    </xf>
    <xf numFmtId="178" fontId="63" fillId="0" borderId="17" xfId="1" applyNumberFormat="1" applyFont="1" applyBorder="1" applyAlignment="1">
      <alignment horizontal="right" vertical="center"/>
    </xf>
    <xf numFmtId="178" fontId="63" fillId="0" borderId="31" xfId="1" applyNumberFormat="1" applyFont="1" applyBorder="1" applyAlignment="1">
      <alignment horizontal="right" vertical="center"/>
    </xf>
    <xf numFmtId="178" fontId="63" fillId="0" borderId="24" xfId="1" applyNumberFormat="1" applyFont="1" applyBorder="1" applyAlignment="1">
      <alignment horizontal="right" vertical="center"/>
    </xf>
    <xf numFmtId="178" fontId="63" fillId="0" borderId="19" xfId="1" applyNumberFormat="1" applyFont="1" applyBorder="1" applyAlignment="1">
      <alignment horizontal="right" vertical="center"/>
    </xf>
    <xf numFmtId="0" fontId="51" fillId="0" borderId="19" xfId="0" applyFont="1" applyBorder="1" applyAlignment="1">
      <alignment horizontal="left" vertical="top" wrapText="1"/>
    </xf>
    <xf numFmtId="0" fontId="18" fillId="0" borderId="17" xfId="1" applyFont="1" applyBorder="1" applyAlignment="1">
      <alignment horizontal="center" vertical="center"/>
    </xf>
    <xf numFmtId="0" fontId="18" fillId="0" borderId="18" xfId="1" applyFont="1" applyBorder="1" applyAlignment="1">
      <alignment horizontal="center" vertical="center"/>
    </xf>
    <xf numFmtId="0" fontId="18" fillId="0" borderId="19" xfId="1" applyFont="1" applyBorder="1" applyAlignment="1">
      <alignment horizontal="center" vertical="center"/>
    </xf>
    <xf numFmtId="0" fontId="18" fillId="0" borderId="17" xfId="1" applyFont="1" applyBorder="1" applyAlignment="1">
      <alignment horizontal="center" vertical="top" wrapText="1"/>
    </xf>
    <xf numFmtId="0" fontId="18" fillId="0" borderId="18" xfId="1" applyFont="1" applyBorder="1" applyAlignment="1">
      <alignment horizontal="center" vertical="top" wrapText="1"/>
    </xf>
    <xf numFmtId="0" fontId="18" fillId="0" borderId="19" xfId="1" applyFont="1" applyBorder="1" applyAlignment="1">
      <alignment horizontal="center" vertical="top" wrapText="1"/>
    </xf>
    <xf numFmtId="177" fontId="42" fillId="0" borderId="17" xfId="1" applyNumberFormat="1" applyFont="1" applyBorder="1" applyAlignment="1">
      <alignment horizontal="right"/>
    </xf>
    <xf numFmtId="177" fontId="42" fillId="0" borderId="31" xfId="1" applyNumberFormat="1" applyFont="1" applyBorder="1" applyAlignment="1">
      <alignment horizontal="right"/>
    </xf>
    <xf numFmtId="177" fontId="42" fillId="3" borderId="17" xfId="1" applyNumberFormat="1" applyFont="1" applyFill="1" applyBorder="1" applyAlignment="1">
      <alignment horizontal="right"/>
    </xf>
    <xf numFmtId="177" fontId="42" fillId="3" borderId="31" xfId="1" applyNumberFormat="1" applyFont="1" applyFill="1" applyBorder="1" applyAlignment="1">
      <alignment horizontal="right"/>
    </xf>
    <xf numFmtId="0" fontId="18" fillId="7" borderId="7" xfId="1" applyFont="1" applyFill="1" applyBorder="1" applyAlignment="1">
      <alignment horizontal="center"/>
    </xf>
    <xf numFmtId="0" fontId="18" fillId="7" borderId="8" xfId="1" applyFont="1" applyFill="1" applyBorder="1" applyAlignment="1">
      <alignment horizontal="center"/>
    </xf>
    <xf numFmtId="0" fontId="26" fillId="0" borderId="6" xfId="1" applyFont="1" applyBorder="1" applyAlignment="1" applyProtection="1">
      <alignment horizontal="left" vertical="top" wrapText="1"/>
      <protection locked="0"/>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17" xfId="1" applyFont="1" applyBorder="1" applyAlignment="1">
      <alignment horizontal="left" vertical="center" wrapText="1"/>
    </xf>
    <xf numFmtId="0" fontId="13" fillId="0" borderId="18" xfId="1" applyFont="1" applyBorder="1" applyAlignment="1">
      <alignment horizontal="left" vertical="center" wrapText="1"/>
    </xf>
    <xf numFmtId="0" fontId="13" fillId="0" borderId="19" xfId="1" applyFont="1" applyBorder="1" applyAlignment="1">
      <alignment horizontal="left" vertical="center" wrapText="1"/>
    </xf>
    <xf numFmtId="0" fontId="18" fillId="0" borderId="17" xfId="1" applyFont="1" applyBorder="1" applyAlignment="1">
      <alignment horizontal="left" vertical="center" wrapText="1"/>
    </xf>
    <xf numFmtId="0" fontId="18" fillId="0" borderId="19" xfId="1" applyFont="1" applyBorder="1" applyAlignment="1">
      <alignment horizontal="left" vertical="center" wrapText="1"/>
    </xf>
    <xf numFmtId="0" fontId="13" fillId="0" borderId="19" xfId="1" applyFont="1" applyBorder="1" applyAlignment="1">
      <alignment horizontal="center" vertical="top"/>
    </xf>
    <xf numFmtId="0" fontId="42" fillId="0" borderId="19" xfId="1" applyFont="1" applyBorder="1" applyAlignment="1">
      <alignment horizontal="left" vertical="top" wrapText="1"/>
    </xf>
    <xf numFmtId="0" fontId="6" fillId="0" borderId="7" xfId="1" applyFont="1" applyBorder="1" applyAlignment="1" applyProtection="1">
      <alignment horizontal="center" vertical="center"/>
      <protection locked="0"/>
    </xf>
    <xf numFmtId="0" fontId="6" fillId="0" borderId="5"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18" fillId="2" borderId="7" xfId="1" applyFont="1" applyFill="1" applyBorder="1" applyAlignment="1">
      <alignment horizontal="left" vertical="center"/>
    </xf>
    <xf numFmtId="0" fontId="18" fillId="2" borderId="5" xfId="1" applyFont="1" applyFill="1" applyBorder="1" applyAlignment="1">
      <alignment horizontal="left" vertical="center"/>
    </xf>
    <xf numFmtId="0" fontId="18" fillId="2" borderId="8" xfId="1" applyFont="1" applyFill="1" applyBorder="1" applyAlignment="1">
      <alignment horizontal="left" vertical="center"/>
    </xf>
    <xf numFmtId="0" fontId="18" fillId="5" borderId="8" xfId="1" applyFont="1" applyFill="1" applyBorder="1" applyAlignment="1">
      <alignment horizontal="left" vertical="center"/>
    </xf>
    <xf numFmtId="0" fontId="18" fillId="7" borderId="5" xfId="1" applyFont="1" applyFill="1" applyBorder="1" applyAlignment="1">
      <alignment horizontal="center"/>
    </xf>
    <xf numFmtId="0" fontId="18" fillId="0" borderId="6" xfId="1" applyFont="1" applyBorder="1" applyAlignment="1">
      <alignment horizontal="center" vertical="top" wrapText="1"/>
    </xf>
    <xf numFmtId="0" fontId="18" fillId="0" borderId="0" xfId="1" applyFont="1" applyAlignment="1">
      <alignment horizontal="center" vertical="top" wrapText="1"/>
    </xf>
    <xf numFmtId="0" fontId="18" fillId="0" borderId="18" xfId="1" applyFont="1" applyBorder="1" applyAlignment="1">
      <alignment horizontal="center" vertical="center" wrapText="1"/>
    </xf>
    <xf numFmtId="0" fontId="18" fillId="2" borderId="15" xfId="1" applyFont="1" applyFill="1" applyBorder="1" applyAlignment="1">
      <alignment horizontal="left" vertical="center"/>
    </xf>
    <xf numFmtId="0" fontId="23" fillId="0" borderId="0" xfId="1" applyFont="1" applyAlignment="1" applyProtection="1">
      <alignment horizontal="left"/>
      <protection locked="0"/>
    </xf>
    <xf numFmtId="0" fontId="13" fillId="0" borderId="9" xfId="1" applyFont="1" applyBorder="1" applyAlignment="1">
      <alignment horizontal="left" vertical="center" wrapText="1"/>
    </xf>
    <xf numFmtId="0" fontId="13" fillId="0" borderId="21" xfId="1" applyFont="1" applyBorder="1" applyAlignment="1">
      <alignment horizontal="left" vertical="center" wrapText="1"/>
    </xf>
    <xf numFmtId="0" fontId="13" fillId="0" borderId="9" xfId="1" applyFont="1" applyBorder="1" applyAlignment="1">
      <alignment horizontal="center" vertical="center" wrapText="1"/>
    </xf>
    <xf numFmtId="0" fontId="13" fillId="0" borderId="17"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19" xfId="1" applyFont="1" applyBorder="1" applyAlignment="1">
      <alignment horizontal="center" vertical="center" wrapText="1"/>
    </xf>
    <xf numFmtId="0" fontId="18" fillId="0" borderId="7" xfId="1" applyFont="1" applyBorder="1" applyAlignment="1">
      <alignment horizontal="left" vertical="center" wrapText="1"/>
    </xf>
    <xf numFmtId="0" fontId="18" fillId="0" borderId="5" xfId="1" applyFont="1" applyBorder="1" applyAlignment="1">
      <alignment horizontal="left" vertical="center" wrapText="1"/>
    </xf>
    <xf numFmtId="0" fontId="18" fillId="0" borderId="8" xfId="1" applyFont="1" applyBorder="1" applyAlignment="1">
      <alignment horizontal="left" vertical="center" wrapText="1"/>
    </xf>
    <xf numFmtId="0" fontId="18" fillId="0" borderId="1" xfId="1" applyFont="1" applyBorder="1" applyAlignment="1">
      <alignment horizontal="left" vertical="center" wrapText="1"/>
    </xf>
    <xf numFmtId="0" fontId="18" fillId="0" borderId="16" xfId="1" applyFont="1" applyBorder="1" applyAlignment="1">
      <alignment horizontal="left" vertical="center" wrapText="1"/>
    </xf>
    <xf numFmtId="0" fontId="13" fillId="0" borderId="9" xfId="1" applyFont="1" applyBorder="1" applyAlignment="1">
      <alignment horizontal="left" vertical="top" wrapText="1"/>
    </xf>
    <xf numFmtId="0" fontId="13" fillId="0" borderId="26" xfId="1" applyFont="1" applyBorder="1" applyAlignment="1">
      <alignment horizontal="left" vertical="center"/>
    </xf>
    <xf numFmtId="0" fontId="26" fillId="0" borderId="17" xfId="1" applyFont="1" applyBorder="1" applyAlignment="1">
      <alignment horizontal="center" vertical="top" wrapText="1"/>
    </xf>
    <xf numFmtId="0" fontId="13" fillId="0" borderId="19" xfId="1" applyFont="1" applyBorder="1" applyAlignment="1">
      <alignment horizontal="center" vertical="top" wrapText="1"/>
    </xf>
    <xf numFmtId="0" fontId="13" fillId="0" borderId="13" xfId="1" applyFont="1" applyBorder="1" applyAlignment="1">
      <alignment horizontal="center" vertical="center"/>
    </xf>
    <xf numFmtId="0" fontId="13" fillId="0" borderId="10" xfId="1" applyFont="1" applyBorder="1" applyAlignment="1">
      <alignment horizontal="center" vertical="center"/>
    </xf>
    <xf numFmtId="0" fontId="13" fillId="0" borderId="15" xfId="1" applyFont="1" applyBorder="1" applyAlignment="1">
      <alignment horizontal="center" vertical="center"/>
    </xf>
    <xf numFmtId="0" fontId="13" fillId="0" borderId="27" xfId="1" applyFont="1" applyBorder="1" applyAlignment="1">
      <alignment horizontal="left" vertical="top" wrapText="1"/>
    </xf>
    <xf numFmtId="0" fontId="13" fillId="0" borderId="38" xfId="1" applyFont="1" applyBorder="1" applyAlignment="1">
      <alignment horizontal="left" vertical="top"/>
    </xf>
    <xf numFmtId="0" fontId="13" fillId="0" borderId="17" xfId="1" applyFont="1" applyBorder="1" applyAlignment="1">
      <alignment horizontal="center"/>
    </xf>
    <xf numFmtId="0" fontId="13" fillId="0" borderId="18" xfId="1" applyFont="1" applyBorder="1" applyAlignment="1">
      <alignment horizontal="center"/>
    </xf>
    <xf numFmtId="0" fontId="13" fillId="0" borderId="25" xfId="1" applyFont="1" applyBorder="1" applyAlignment="1">
      <alignment horizontal="center"/>
    </xf>
    <xf numFmtId="0" fontId="13" fillId="0" borderId="27" xfId="1" applyFont="1" applyBorder="1" applyAlignment="1">
      <alignment horizontal="center"/>
    </xf>
    <xf numFmtId="0" fontId="13" fillId="0" borderId="38" xfId="1" applyFont="1" applyBorder="1" applyAlignment="1">
      <alignment horizontal="center"/>
    </xf>
    <xf numFmtId="0" fontId="13" fillId="0" borderId="17" xfId="1" applyFont="1" applyBorder="1" applyAlignment="1">
      <alignment horizontal="center" vertical="center"/>
    </xf>
    <xf numFmtId="0" fontId="13" fillId="0" borderId="18" xfId="1" applyFont="1" applyBorder="1" applyAlignment="1">
      <alignment horizontal="center" vertical="center"/>
    </xf>
    <xf numFmtId="0" fontId="13" fillId="0" borderId="19" xfId="1" applyFont="1" applyBorder="1" applyAlignment="1">
      <alignment horizontal="center" vertical="center"/>
    </xf>
    <xf numFmtId="0" fontId="13" fillId="0" borderId="9" xfId="1" applyFont="1" applyBorder="1" applyAlignment="1">
      <alignment horizontal="left" vertical="top"/>
    </xf>
    <xf numFmtId="0" fontId="23" fillId="0" borderId="17" xfId="1" applyFont="1" applyBorder="1" applyAlignment="1">
      <alignment horizontal="center" vertical="top" wrapText="1"/>
    </xf>
    <xf numFmtId="0" fontId="18" fillId="0" borderId="19" xfId="1" applyFont="1" applyBorder="1" applyAlignment="1">
      <alignment horizontal="left" vertical="top" wrapText="1"/>
    </xf>
    <xf numFmtId="0" fontId="13" fillId="5" borderId="9" xfId="1" applyFont="1" applyFill="1" applyBorder="1" applyAlignment="1">
      <alignment horizontal="left" vertical="center"/>
    </xf>
    <xf numFmtId="0" fontId="13" fillId="0" borderId="29" xfId="1" applyFont="1" applyBorder="1" applyAlignment="1">
      <alignment horizontal="left" vertical="center" wrapText="1"/>
    </xf>
    <xf numFmtId="0" fontId="13" fillId="0" borderId="30" xfId="1" applyFont="1" applyBorder="1" applyAlignment="1">
      <alignment horizontal="left" vertical="center" wrapText="1"/>
    </xf>
    <xf numFmtId="0" fontId="18" fillId="0" borderId="17" xfId="1" applyFont="1" applyBorder="1" applyAlignment="1">
      <alignment horizontal="center" vertical="center" wrapText="1"/>
    </xf>
    <xf numFmtId="0" fontId="18" fillId="0" borderId="19" xfId="1" applyFont="1" applyBorder="1" applyAlignment="1">
      <alignment horizontal="center" vertical="center" wrapText="1"/>
    </xf>
    <xf numFmtId="0" fontId="18" fillId="0" borderId="20" xfId="1" applyFont="1" applyBorder="1" applyAlignment="1">
      <alignment horizontal="left" vertical="center"/>
    </xf>
    <xf numFmtId="0" fontId="18" fillId="0" borderId="22" xfId="1" applyFont="1" applyBorder="1" applyAlignment="1">
      <alignment horizontal="left" vertical="center"/>
    </xf>
    <xf numFmtId="0" fontId="18" fillId="0" borderId="21" xfId="1" applyFont="1" applyBorder="1" applyAlignment="1">
      <alignment horizontal="left" vertical="center"/>
    </xf>
    <xf numFmtId="0" fontId="18" fillId="0" borderId="0" xfId="1" applyFont="1" applyAlignment="1">
      <alignment horizontal="left" vertical="top" wrapText="1"/>
    </xf>
    <xf numFmtId="0" fontId="18" fillId="0" borderId="0" xfId="1" applyFont="1" applyAlignment="1">
      <alignment horizontal="left" vertical="top"/>
    </xf>
    <xf numFmtId="0" fontId="18" fillId="0" borderId="1" xfId="1" applyFont="1" applyBorder="1" applyAlignment="1">
      <alignment horizontal="left" vertical="top"/>
    </xf>
    <xf numFmtId="0" fontId="18" fillId="0" borderId="6" xfId="1" applyFont="1" applyBorder="1" applyAlignment="1">
      <alignment horizontal="left" vertical="center" wrapText="1"/>
    </xf>
    <xf numFmtId="0" fontId="18" fillId="0" borderId="0" xfId="1" applyFont="1" applyAlignment="1">
      <alignment horizontal="left" vertical="center" wrapText="1"/>
    </xf>
    <xf numFmtId="0" fontId="18" fillId="0" borderId="10" xfId="1" applyFont="1" applyBorder="1" applyAlignment="1">
      <alignment horizontal="center" vertical="top" wrapText="1"/>
    </xf>
    <xf numFmtId="0" fontId="18" fillId="0" borderId="9" xfId="1" applyFont="1" applyBorder="1" applyAlignment="1">
      <alignment horizontal="left" vertical="center" wrapText="1"/>
    </xf>
    <xf numFmtId="0" fontId="19" fillId="7" borderId="7" xfId="1" applyFont="1" applyFill="1" applyBorder="1" applyAlignment="1">
      <alignment horizontal="center"/>
    </xf>
    <xf numFmtId="0" fontId="19" fillId="7" borderId="8" xfId="1" applyFont="1" applyFill="1" applyBorder="1" applyAlignment="1">
      <alignment horizontal="center"/>
    </xf>
    <xf numFmtId="0" fontId="13" fillId="0" borderId="9" xfId="1" applyFont="1" applyBorder="1" applyAlignment="1">
      <alignment horizontal="center" vertical="top" wrapText="1"/>
    </xf>
    <xf numFmtId="0" fontId="13" fillId="0" borderId="9" xfId="1" applyFont="1" applyBorder="1" applyAlignment="1">
      <alignment horizontal="center" vertical="top"/>
    </xf>
    <xf numFmtId="0" fontId="13" fillId="0" borderId="7" xfId="1" applyFont="1" applyBorder="1" applyAlignment="1">
      <alignment horizontal="left" vertical="center" wrapText="1"/>
    </xf>
    <xf numFmtId="0" fontId="13" fillId="0" borderId="8" xfId="1" applyFont="1" applyBorder="1" applyAlignment="1">
      <alignment horizontal="left" vertical="center" wrapText="1"/>
    </xf>
    <xf numFmtId="0" fontId="13" fillId="0" borderId="17" xfId="1" applyFont="1" applyBorder="1" applyAlignment="1">
      <alignment vertical="top" wrapText="1"/>
    </xf>
    <xf numFmtId="0" fontId="13" fillId="0" borderId="19" xfId="1" applyFont="1" applyBorder="1" applyAlignment="1">
      <alignment vertical="top" wrapText="1"/>
    </xf>
    <xf numFmtId="0" fontId="13" fillId="0" borderId="6"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0" xfId="1" applyFont="1" applyAlignment="1">
      <alignment horizontal="center" vertical="center" wrapText="1"/>
    </xf>
    <xf numFmtId="0" fontId="18" fillId="0" borderId="18" xfId="1" applyFont="1" applyBorder="1" applyAlignment="1">
      <alignment horizontal="left" vertical="center"/>
    </xf>
    <xf numFmtId="0" fontId="18" fillId="0" borderId="19" xfId="1" applyFont="1" applyBorder="1" applyAlignment="1">
      <alignment horizontal="left" vertical="center"/>
    </xf>
    <xf numFmtId="0" fontId="18" fillId="0" borderId="13" xfId="1" applyFont="1" applyBorder="1" applyAlignment="1">
      <alignment horizontal="left" vertical="center" wrapText="1"/>
    </xf>
    <xf numFmtId="0" fontId="13" fillId="0" borderId="17" xfId="1" applyFont="1" applyBorder="1" applyAlignment="1">
      <alignment horizontal="left" vertical="center"/>
    </xf>
    <xf numFmtId="0" fontId="13" fillId="0" borderId="18" xfId="1" applyFont="1" applyBorder="1" applyAlignment="1">
      <alignment horizontal="left" vertical="center"/>
    </xf>
    <xf numFmtId="0" fontId="13" fillId="0" borderId="19" xfId="1" applyFont="1" applyBorder="1" applyAlignment="1">
      <alignment horizontal="left" vertical="center"/>
    </xf>
    <xf numFmtId="0" fontId="13" fillId="0" borderId="13" xfId="1" applyFont="1" applyBorder="1" applyAlignment="1">
      <alignment horizontal="left" vertical="center" wrapText="1"/>
    </xf>
    <xf numFmtId="0" fontId="18" fillId="0" borderId="6" xfId="1" applyFont="1" applyBorder="1" applyAlignment="1">
      <alignment horizontal="center" vertical="center" wrapText="1"/>
    </xf>
    <xf numFmtId="0" fontId="18" fillId="0" borderId="0" xfId="1" applyFont="1" applyAlignment="1">
      <alignment horizontal="center" vertical="center" wrapText="1"/>
    </xf>
    <xf numFmtId="0" fontId="18" fillId="0" borderId="14" xfId="1" applyFont="1" applyBorder="1" applyAlignment="1">
      <alignment horizontal="left" vertical="center" wrapText="1"/>
    </xf>
    <xf numFmtId="0" fontId="18" fillId="0" borderId="10" xfId="1" applyFont="1" applyBorder="1" applyAlignment="1">
      <alignment horizontal="left" vertical="center" wrapText="1"/>
    </xf>
    <xf numFmtId="0" fontId="18" fillId="0" borderId="11" xfId="1" applyFont="1" applyBorder="1" applyAlignment="1">
      <alignment horizontal="left" vertical="center" wrapText="1"/>
    </xf>
    <xf numFmtId="0" fontId="18" fillId="0" borderId="15" xfId="1" applyFont="1" applyBorder="1" applyAlignment="1">
      <alignment horizontal="left" vertical="center" wrapText="1"/>
    </xf>
    <xf numFmtId="0" fontId="13" fillId="0" borderId="17" xfId="1" applyFont="1" applyBorder="1" applyAlignment="1">
      <alignment vertical="center" wrapText="1"/>
    </xf>
    <xf numFmtId="0" fontId="0" fillId="0" borderId="18" xfId="0" applyBorder="1" applyAlignment="1">
      <alignment vertical="center" wrapText="1"/>
    </xf>
    <xf numFmtId="0" fontId="0" fillId="0" borderId="19" xfId="0" applyBorder="1" applyAlignment="1">
      <alignment vertical="center" wrapText="1"/>
    </xf>
    <xf numFmtId="0" fontId="55" fillId="0" borderId="18" xfId="0" applyFont="1" applyBorder="1" applyAlignment="1">
      <alignment horizontal="left" vertical="center" wrapText="1"/>
    </xf>
    <xf numFmtId="0" fontId="55" fillId="0" borderId="19" xfId="0" applyFont="1" applyBorder="1" applyAlignment="1">
      <alignment horizontal="left" vertical="center" wrapText="1"/>
    </xf>
    <xf numFmtId="0" fontId="18" fillId="0" borderId="17" xfId="1" applyFont="1" applyBorder="1" applyAlignment="1">
      <alignment horizontal="left" vertical="center"/>
    </xf>
    <xf numFmtId="0" fontId="13" fillId="7" borderId="9" xfId="1" applyFont="1" applyFill="1" applyBorder="1" applyAlignment="1">
      <alignment horizontal="center" vertical="center"/>
    </xf>
    <xf numFmtId="0" fontId="25" fillId="0" borderId="9" xfId="1" applyFont="1" applyBorder="1" applyAlignment="1">
      <alignment horizontal="left" vertical="center" wrapText="1"/>
    </xf>
    <xf numFmtId="0" fontId="25" fillId="0" borderId="17" xfId="1" applyFont="1" applyBorder="1" applyAlignment="1">
      <alignment horizontal="left" vertical="center" wrapText="1"/>
    </xf>
    <xf numFmtId="0" fontId="25" fillId="0" borderId="19" xfId="1" applyFont="1" applyBorder="1" applyAlignment="1">
      <alignment horizontal="left" vertical="center" wrapText="1"/>
    </xf>
    <xf numFmtId="0" fontId="19" fillId="0" borderId="17" xfId="1" applyFont="1" applyBorder="1" applyAlignment="1">
      <alignment horizontal="left" vertical="center" wrapText="1"/>
    </xf>
    <xf numFmtId="0" fontId="19" fillId="0" borderId="19" xfId="1" applyFont="1" applyBorder="1" applyAlignment="1">
      <alignment horizontal="left" vertical="center" wrapText="1"/>
    </xf>
    <xf numFmtId="0" fontId="19" fillId="0" borderId="18" xfId="1" applyFont="1" applyBorder="1" applyAlignment="1">
      <alignment horizontal="left" vertical="center" wrapText="1"/>
    </xf>
    <xf numFmtId="0" fontId="13" fillId="0" borderId="9" xfId="1" applyFont="1" applyBorder="1" applyAlignment="1">
      <alignment horizontal="center" vertical="center"/>
    </xf>
    <xf numFmtId="0" fontId="15" fillId="0" borderId="12" xfId="0" applyFont="1" applyBorder="1" applyAlignment="1">
      <alignment horizontal="left" wrapText="1"/>
    </xf>
    <xf numFmtId="0" fontId="26" fillId="0" borderId="0" xfId="0" applyFont="1" applyAlignment="1" applyProtection="1">
      <alignment horizontal="left" vertical="top" wrapText="1"/>
      <protection locked="0"/>
    </xf>
    <xf numFmtId="0" fontId="23" fillId="0" borderId="0" xfId="0" applyFont="1" applyAlignment="1" applyProtection="1">
      <alignment horizontal="left" wrapText="1"/>
      <protection locked="0"/>
    </xf>
    <xf numFmtId="0" fontId="25" fillId="0" borderId="18" xfId="1" applyFont="1" applyBorder="1" applyAlignment="1">
      <alignment horizontal="left" vertical="center" wrapText="1"/>
    </xf>
    <xf numFmtId="179" fontId="41" fillId="3" borderId="9" xfId="0" applyNumberFormat="1" applyFont="1" applyFill="1" applyBorder="1" applyAlignment="1">
      <alignment horizontal="right" vertical="center"/>
    </xf>
    <xf numFmtId="0" fontId="13" fillId="0" borderId="9" xfId="0" applyFont="1" applyBorder="1" applyAlignment="1">
      <alignment horizontal="center" vertical="center" wrapText="1"/>
    </xf>
    <xf numFmtId="0" fontId="13" fillId="0" borderId="9" xfId="0" applyFont="1" applyBorder="1" applyAlignment="1">
      <alignment horizontal="center" vertical="center"/>
    </xf>
    <xf numFmtId="0" fontId="18" fillId="0" borderId="9" xfId="0" applyFont="1" applyBorder="1" applyAlignment="1">
      <alignment horizontal="center" vertical="center" wrapText="1"/>
    </xf>
    <xf numFmtId="0" fontId="18" fillId="0" borderId="9" xfId="0" applyFont="1" applyBorder="1" applyAlignment="1">
      <alignment horizontal="center" vertical="center"/>
    </xf>
    <xf numFmtId="179" fontId="13" fillId="0" borderId="7" xfId="0" applyNumberFormat="1" applyFont="1" applyBorder="1" applyAlignment="1">
      <alignment horizontal="right" vertical="center"/>
    </xf>
    <xf numFmtId="179" fontId="13" fillId="0" borderId="8" xfId="0" applyNumberFormat="1" applyFont="1" applyBorder="1" applyAlignment="1">
      <alignment horizontal="right" vertical="center"/>
    </xf>
    <xf numFmtId="179" fontId="13" fillId="0" borderId="9" xfId="0" applyNumberFormat="1" applyFont="1" applyBorder="1" applyAlignment="1">
      <alignment horizontal="right" vertical="center"/>
    </xf>
    <xf numFmtId="0" fontId="19" fillId="7" borderId="7" xfId="0" applyFont="1" applyFill="1" applyBorder="1" applyAlignment="1">
      <alignment horizontal="center" vertical="center"/>
    </xf>
    <xf numFmtId="0" fontId="19" fillId="7" borderId="8" xfId="0" applyFont="1" applyFill="1" applyBorder="1" applyAlignment="1">
      <alignment horizontal="center" vertical="center"/>
    </xf>
    <xf numFmtId="0" fontId="23" fillId="0" borderId="0" xfId="0" applyFont="1" applyAlignment="1">
      <alignment horizontal="left" vertical="top" wrapText="1"/>
    </xf>
    <xf numFmtId="0" fontId="13" fillId="0" borderId="9" xfId="0" applyFont="1" applyBorder="1" applyAlignment="1">
      <alignment horizontal="left" vertical="center" wrapText="1"/>
    </xf>
    <xf numFmtId="0" fontId="13" fillId="0" borderId="9" xfId="0" applyFont="1" applyBorder="1" applyAlignment="1">
      <alignment horizontal="left" vertical="center"/>
    </xf>
    <xf numFmtId="0" fontId="18" fillId="0" borderId="9" xfId="0" applyFont="1" applyBorder="1" applyAlignment="1">
      <alignment horizontal="left" vertical="center" wrapText="1"/>
    </xf>
    <xf numFmtId="0" fontId="25" fillId="7" borderId="9" xfId="0" applyFont="1" applyFill="1" applyBorder="1" applyAlignment="1">
      <alignment horizontal="center" vertical="center"/>
    </xf>
    <xf numFmtId="0" fontId="42" fillId="0" borderId="7" xfId="0" applyFont="1" applyBorder="1" applyAlignment="1">
      <alignment horizontal="left" vertical="center" wrapText="1"/>
    </xf>
    <xf numFmtId="0" fontId="42" fillId="0" borderId="8" xfId="0" applyFont="1" applyBorder="1" applyAlignment="1">
      <alignment horizontal="left" vertical="center" wrapText="1"/>
    </xf>
    <xf numFmtId="0" fontId="25" fillId="7" borderId="9" xfId="0" applyFont="1" applyFill="1" applyBorder="1" applyAlignment="1">
      <alignment horizontal="center" vertical="center" wrapText="1"/>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36" fillId="0" borderId="7" xfId="0" applyFont="1" applyBorder="1" applyAlignment="1">
      <alignment horizontal="left" vertical="center" wrapText="1"/>
    </xf>
    <xf numFmtId="0" fontId="36" fillId="0" borderId="5" xfId="0" applyFont="1" applyBorder="1" applyAlignment="1">
      <alignment horizontal="left" vertical="center" wrapText="1"/>
    </xf>
    <xf numFmtId="0" fontId="36" fillId="0" borderId="8" xfId="0" applyFont="1" applyBorder="1" applyAlignment="1">
      <alignment horizontal="left" vertical="center" wrapText="1"/>
    </xf>
    <xf numFmtId="0" fontId="36" fillId="0" borderId="5" xfId="0" applyFont="1" applyBorder="1" applyAlignment="1">
      <alignment horizontal="left" vertical="center"/>
    </xf>
    <xf numFmtId="0" fontId="36" fillId="0" borderId="8" xfId="0" applyFont="1" applyBorder="1" applyAlignment="1">
      <alignment horizontal="left" vertical="center"/>
    </xf>
    <xf numFmtId="9" fontId="18" fillId="0" borderId="17" xfId="0" applyNumberFormat="1" applyFont="1" applyBorder="1" applyAlignment="1">
      <alignment horizontal="right" vertical="center"/>
    </xf>
    <xf numFmtId="9" fontId="18" fillId="0" borderId="19" xfId="0" applyNumberFormat="1" applyFont="1" applyBorder="1" applyAlignment="1">
      <alignment horizontal="right" vertical="center"/>
    </xf>
    <xf numFmtId="9" fontId="13" fillId="0" borderId="17" xfId="0" applyNumberFormat="1" applyFont="1" applyBorder="1" applyAlignment="1">
      <alignment horizontal="right" vertical="center"/>
    </xf>
    <xf numFmtId="9" fontId="13" fillId="0" borderId="19" xfId="0" applyNumberFormat="1" applyFont="1" applyBorder="1" applyAlignment="1">
      <alignment horizontal="right" vertical="center"/>
    </xf>
    <xf numFmtId="0" fontId="61" fillId="0" borderId="0" xfId="0" applyFont="1" applyAlignment="1">
      <alignment horizontal="left" vertical="top" wrapText="1"/>
    </xf>
    <xf numFmtId="0" fontId="23" fillId="0" borderId="0" xfId="0" applyFont="1" applyAlignment="1">
      <alignment horizontal="left" vertical="center" wrapText="1"/>
    </xf>
    <xf numFmtId="0" fontId="18" fillId="0" borderId="17" xfId="0" applyFont="1" applyBorder="1" applyAlignment="1">
      <alignment horizontal="center" vertical="center" wrapText="1"/>
    </xf>
    <xf numFmtId="0" fontId="13" fillId="0" borderId="19" xfId="0" applyFont="1" applyBorder="1" applyAlignment="1">
      <alignment horizontal="right" vertical="center"/>
    </xf>
    <xf numFmtId="0" fontId="18" fillId="0" borderId="18" xfId="0" applyFont="1" applyBorder="1" applyAlignment="1">
      <alignment horizontal="center" vertical="center" wrapText="1"/>
    </xf>
    <xf numFmtId="0" fontId="19" fillId="7" borderId="17"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25" fillId="7" borderId="17" xfId="0" applyFont="1" applyFill="1" applyBorder="1" applyAlignment="1">
      <alignment horizontal="center"/>
    </xf>
    <xf numFmtId="0" fontId="25" fillId="7" borderId="19" xfId="0" applyFont="1" applyFill="1" applyBorder="1" applyAlignment="1">
      <alignment horizontal="center"/>
    </xf>
    <xf numFmtId="0" fontId="36" fillId="7" borderId="17" xfId="1" applyFont="1" applyFill="1" applyBorder="1" applyAlignment="1">
      <alignment horizontal="center" vertical="center"/>
    </xf>
    <xf numFmtId="0" fontId="36" fillId="7" borderId="19" xfId="1" applyFont="1" applyFill="1" applyBorder="1" applyAlignment="1">
      <alignment horizontal="center" vertical="center"/>
    </xf>
    <xf numFmtId="0" fontId="37" fillId="7" borderId="7" xfId="1" applyFont="1" applyFill="1" applyBorder="1" applyAlignment="1">
      <alignment horizontal="center" vertical="center"/>
    </xf>
    <xf numFmtId="0" fontId="37" fillId="7" borderId="8" xfId="1" applyFont="1" applyFill="1" applyBorder="1" applyAlignment="1">
      <alignment horizontal="center" vertical="center"/>
    </xf>
    <xf numFmtId="0" fontId="36" fillId="0" borderId="35" xfId="1" applyFont="1" applyBorder="1" applyAlignment="1">
      <alignment horizontal="right" vertical="center"/>
    </xf>
    <xf numFmtId="0" fontId="36" fillId="0" borderId="36" xfId="1" applyFont="1" applyBorder="1" applyAlignment="1">
      <alignment horizontal="right" vertical="center"/>
    </xf>
    <xf numFmtId="186" fontId="36" fillId="0" borderId="33" xfId="1" applyNumberFormat="1" applyFont="1" applyBorder="1" applyAlignment="1">
      <alignment horizontal="right" vertical="center"/>
    </xf>
    <xf numFmtId="186" fontId="36" fillId="0" borderId="34" xfId="1" applyNumberFormat="1" applyFont="1" applyBorder="1" applyAlignment="1">
      <alignment horizontal="right" vertical="center"/>
    </xf>
    <xf numFmtId="186" fontId="36" fillId="0" borderId="33" xfId="3" applyNumberFormat="1" applyFont="1" applyFill="1" applyBorder="1" applyAlignment="1">
      <alignment horizontal="right" vertical="center"/>
    </xf>
    <xf numFmtId="186" fontId="36" fillId="0" borderId="34" xfId="3" applyNumberFormat="1" applyFont="1" applyFill="1" applyBorder="1" applyAlignment="1">
      <alignment horizontal="right" vertical="center"/>
    </xf>
    <xf numFmtId="0" fontId="13" fillId="0" borderId="35" xfId="1" applyFont="1" applyBorder="1" applyAlignment="1">
      <alignment horizontal="right" vertical="center"/>
    </xf>
    <xf numFmtId="0" fontId="13" fillId="0" borderId="36" xfId="1" applyFont="1" applyBorder="1" applyAlignment="1">
      <alignment horizontal="right" vertical="center"/>
    </xf>
    <xf numFmtId="186" fontId="13" fillId="0" borderId="33" xfId="3" applyNumberFormat="1" applyFont="1" applyFill="1" applyBorder="1" applyAlignment="1">
      <alignment horizontal="right" vertical="center"/>
    </xf>
    <xf numFmtId="186" fontId="13" fillId="0" borderId="34" xfId="3" applyNumberFormat="1" applyFont="1" applyFill="1" applyBorder="1" applyAlignment="1">
      <alignment horizontal="right" vertical="center"/>
    </xf>
    <xf numFmtId="0" fontId="41" fillId="3" borderId="35" xfId="1" applyFont="1" applyFill="1" applyBorder="1" applyAlignment="1" applyProtection="1">
      <alignment horizontal="right" vertical="center"/>
      <protection locked="0"/>
    </xf>
    <xf numFmtId="0" fontId="41" fillId="3" borderId="36" xfId="1" applyFont="1" applyFill="1" applyBorder="1" applyAlignment="1" applyProtection="1">
      <alignment horizontal="right" vertical="center"/>
      <protection locked="0"/>
    </xf>
    <xf numFmtId="186" fontId="41" fillId="3" borderId="33" xfId="3" applyNumberFormat="1" applyFont="1" applyFill="1" applyBorder="1" applyAlignment="1" applyProtection="1">
      <alignment horizontal="right" vertical="center"/>
      <protection locked="0"/>
    </xf>
    <xf numFmtId="186" fontId="41" fillId="3" borderId="34" xfId="3" applyNumberFormat="1" applyFont="1" applyFill="1" applyBorder="1" applyAlignment="1" applyProtection="1">
      <alignment horizontal="right" vertical="center"/>
      <protection locked="0"/>
    </xf>
    <xf numFmtId="0" fontId="38" fillId="0" borderId="0" xfId="1" applyFont="1" applyAlignment="1" applyProtection="1">
      <alignment horizontal="left" vertical="center" wrapText="1"/>
      <protection locked="0"/>
    </xf>
    <xf numFmtId="0" fontId="18" fillId="0" borderId="35" xfId="1" applyFont="1" applyBorder="1" applyAlignment="1">
      <alignment horizontal="right" vertical="center"/>
    </xf>
    <xf numFmtId="0" fontId="18" fillId="0" borderId="36" xfId="1" applyFont="1" applyBorder="1" applyAlignment="1">
      <alignment horizontal="right" vertical="center"/>
    </xf>
    <xf numFmtId="186" fontId="18" fillId="0" borderId="33" xfId="1" applyNumberFormat="1" applyFont="1" applyBorder="1" applyAlignment="1">
      <alignment horizontal="right" vertical="center"/>
    </xf>
    <xf numFmtId="186" fontId="18" fillId="0" borderId="34" xfId="1" applyNumberFormat="1" applyFont="1" applyBorder="1" applyAlignment="1">
      <alignment horizontal="right" vertical="center"/>
    </xf>
    <xf numFmtId="186" fontId="18" fillId="0" borderId="33" xfId="3" applyNumberFormat="1" applyFont="1" applyFill="1" applyBorder="1" applyAlignment="1">
      <alignment horizontal="right" vertical="center"/>
    </xf>
    <xf numFmtId="186" fontId="18" fillId="0" borderId="34" xfId="3" applyNumberFormat="1" applyFont="1" applyFill="1" applyBorder="1" applyAlignment="1">
      <alignment horizontal="right" vertical="center"/>
    </xf>
    <xf numFmtId="0" fontId="23" fillId="0" borderId="0" xfId="1" applyFont="1" applyAlignment="1">
      <alignment horizontal="left" vertical="top" wrapText="1"/>
    </xf>
    <xf numFmtId="0" fontId="36" fillId="0" borderId="7" xfId="1" applyFont="1" applyBorder="1" applyAlignment="1">
      <alignment horizontal="right" vertical="center"/>
    </xf>
    <xf numFmtId="0" fontId="36" fillId="0" borderId="8" xfId="1" applyFont="1" applyBorder="1" applyAlignment="1">
      <alignment horizontal="right" vertical="center"/>
    </xf>
    <xf numFmtId="0" fontId="26" fillId="0" borderId="0" xfId="1" applyFont="1" applyAlignment="1">
      <alignment horizontal="left" wrapText="1"/>
    </xf>
    <xf numFmtId="0" fontId="18" fillId="0" borderId="0" xfId="1" applyFont="1" applyAlignment="1">
      <alignment horizontal="left" wrapText="1"/>
    </xf>
    <xf numFmtId="0" fontId="13" fillId="0" borderId="15" xfId="1" applyFont="1" applyBorder="1" applyAlignment="1">
      <alignment horizontal="left" vertical="center" wrapText="1"/>
    </xf>
    <xf numFmtId="0" fontId="13" fillId="0" borderId="1" xfId="1" applyFont="1" applyBorder="1" applyAlignment="1">
      <alignment horizontal="left" vertical="center" wrapText="1"/>
    </xf>
    <xf numFmtId="0" fontId="13" fillId="0" borderId="16" xfId="1" applyFont="1" applyBorder="1" applyAlignment="1">
      <alignment horizontal="left" vertical="center" wrapText="1"/>
    </xf>
    <xf numFmtId="0" fontId="27" fillId="0" borderId="0" xfId="1" applyFont="1" applyAlignment="1">
      <alignment horizontal="left" vertical="center" wrapText="1"/>
    </xf>
    <xf numFmtId="0" fontId="41" fillId="0" borderId="0" xfId="1" applyFont="1" applyAlignment="1">
      <alignment horizontal="left"/>
    </xf>
    <xf numFmtId="0" fontId="23" fillId="0" borderId="0" xfId="1" applyFont="1" applyAlignment="1">
      <alignment horizontal="left" wrapText="1"/>
    </xf>
  </cellXfs>
  <cellStyles count="28">
    <cellStyle name="パーセント 2" xfId="3" xr:uid="{A873D708-362F-40CB-ADF8-5BC1BE05DF5B}"/>
    <cellStyle name="パーセント 2 2" xfId="12" xr:uid="{0CA21C77-3C93-4C68-BB6F-D9241D108701}"/>
    <cellStyle name="パーセント 2 3" xfId="10" xr:uid="{F8FAE26B-EA65-43E3-9B28-7D4A1D5AFD33}"/>
    <cellStyle name="パーセント 2 4" xfId="23" xr:uid="{F8D05130-D44B-4F97-9944-19729A4D7B53}"/>
    <cellStyle name="パーセント 3" xfId="26" xr:uid="{D667FA57-FC57-4C7B-B9E7-FAA5A64BC83C}"/>
    <cellStyle name="パーセント 4" xfId="27" xr:uid="{FC9A81FA-89BE-4504-B127-0B02658841DD}"/>
    <cellStyle name="ハイパーリンク" xfId="13" builtinId="8"/>
    <cellStyle name="桁区切り" xfId="16" builtinId="6"/>
    <cellStyle name="桁区切り 2" xfId="2" xr:uid="{6D02234B-CE55-4105-A659-4019804DC11B}"/>
    <cellStyle name="桁区切り 2 2" xfId="5" xr:uid="{D91062E1-4E8F-4992-91DB-27A3396D790D}"/>
    <cellStyle name="桁区切り 3" xfId="8" xr:uid="{377505C9-0678-410E-A453-F50AB07B7F9B}"/>
    <cellStyle name="通貨 2" xfId="9" xr:uid="{A03C5CA0-FE3E-403C-95EB-D5CBC39656AD}"/>
    <cellStyle name="通貨 2 2" xfId="14" xr:uid="{9C506D76-2D23-4F5B-97AE-7E99BD38909D}"/>
    <cellStyle name="通貨 2 2 2" xfId="19" xr:uid="{11DB327E-F7F6-4AA7-A575-B635FA4B26B1}"/>
    <cellStyle name="通貨 2 3" xfId="15" xr:uid="{60C97C9B-41A6-455A-9E9D-B1FA235C554A}"/>
    <cellStyle name="通貨 2 3 2" xfId="20" xr:uid="{C77FAE1A-2A8B-4E84-8C24-802F69A8E7D2}"/>
    <cellStyle name="通貨 2 4" xfId="17" xr:uid="{C887FA94-2CA8-4B1B-B05E-2217130CBB20}"/>
    <cellStyle name="通貨 2 5" xfId="18" xr:uid="{21215E1E-1A1A-4EF4-8B0D-2E03B97D78D2}"/>
    <cellStyle name="標準" xfId="0" builtinId="0"/>
    <cellStyle name="標準 2" xfId="1" xr:uid="{1319F40E-83C7-46CC-BB51-A0843E0342C3}"/>
    <cellStyle name="標準 2 2" xfId="6" xr:uid="{65A6D3D2-636C-4F86-872A-FC6CDB2A6C7D}"/>
    <cellStyle name="標準 2 3" xfId="22" xr:uid="{964E4378-FB0F-4C41-AF68-475D46DEFA1D}"/>
    <cellStyle name="標準 3" xfId="4" xr:uid="{8974F58D-B229-4EBD-AA03-F08A79BD96D9}"/>
    <cellStyle name="標準 3 2" xfId="11" xr:uid="{285AA21C-25E5-4171-9982-6256F9BFE53A}"/>
    <cellStyle name="標準 3 3" xfId="24" xr:uid="{9D8DB9B5-8BA0-46FF-8AF8-D5B8EDFFDD92}"/>
    <cellStyle name="標準 4" xfId="7" xr:uid="{FBB515BC-5E9E-46C3-B028-8DDE510E13CF}"/>
    <cellStyle name="標準 5" xfId="25" xr:uid="{B07DD472-3D0B-490C-AC64-78B27FD9CD57}"/>
    <cellStyle name="標準 6" xfId="21" xr:uid="{535F077A-767D-4B9B-A14A-617A33EA5C11}"/>
  </cellStyles>
  <dxfs count="0"/>
  <tableStyles count="0" defaultTableStyle="TableStyleMedium2" defaultPivotStyle="PivotStyleLight16"/>
  <colors>
    <mruColors>
      <color rgb="FF467886"/>
      <color rgb="FFCC3399"/>
      <color rgb="FFDDEBF7"/>
      <color rgb="FFCCECFF"/>
      <color rgb="FFF3D1E8"/>
      <color rgb="FFFFCCCC"/>
      <color rgb="FFFFCCFF"/>
      <color rgb="FFD69E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11</xdr:col>
      <xdr:colOff>571500</xdr:colOff>
      <xdr:row>70</xdr:row>
      <xdr:rowOff>145676</xdr:rowOff>
    </xdr:from>
    <xdr:to>
      <xdr:col>12</xdr:col>
      <xdr:colOff>228040</xdr:colOff>
      <xdr:row>71</xdr:row>
      <xdr:rowOff>202826</xdr:rowOff>
    </xdr:to>
    <xdr:sp macro="" textlink="">
      <xdr:nvSpPr>
        <xdr:cNvPr id="2" name="テキスト ボックス 4">
          <a:extLst>
            <a:ext uri="{FF2B5EF4-FFF2-40B4-BE49-F238E27FC236}">
              <a16:creationId xmlns:a16="http://schemas.microsoft.com/office/drawing/2014/main" id="{E5B977DC-53E2-4E9B-B22C-EA5263719050}"/>
            </a:ext>
          </a:extLst>
        </xdr:cNvPr>
        <xdr:cNvSpPr txBox="1"/>
      </xdr:nvSpPr>
      <xdr:spPr>
        <a:xfrm>
          <a:off x="8034618" y="13973735"/>
          <a:ext cx="4857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solidFill>
                <a:sysClr val="windowText" lastClr="000000"/>
              </a:solidFill>
              <a:latin typeface="Meiryo UI" panose="020B0604030504040204" pitchFamily="50" charset="-128"/>
              <a:ea typeface="Meiryo UI" panose="020B0604030504040204" pitchFamily="50" charset="-128"/>
            </a:rPr>
            <a:t>※3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615315</xdr:colOff>
      <xdr:row>8</xdr:row>
      <xdr:rowOff>251460</xdr:rowOff>
    </xdr:from>
    <xdr:to>
      <xdr:col>10</xdr:col>
      <xdr:colOff>224790</xdr:colOff>
      <xdr:row>11</xdr:row>
      <xdr:rowOff>41910</xdr:rowOff>
    </xdr:to>
    <xdr:sp macro="" textlink="">
      <xdr:nvSpPr>
        <xdr:cNvPr id="23" name="テキスト ボックス 1">
          <a:extLst>
            <a:ext uri="{FF2B5EF4-FFF2-40B4-BE49-F238E27FC236}">
              <a16:creationId xmlns:a16="http://schemas.microsoft.com/office/drawing/2014/main" id="{FB49827C-8BE9-32BF-4A8A-651524B8B5F2}"/>
            </a:ext>
          </a:extLst>
        </xdr:cNvPr>
        <xdr:cNvSpPr txBox="1"/>
      </xdr:nvSpPr>
      <xdr:spPr>
        <a:xfrm>
          <a:off x="7648575" y="2468880"/>
          <a:ext cx="462915" cy="560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※2</a:t>
          </a:r>
        </a:p>
      </xdr:txBody>
    </xdr:sp>
    <xdr:clientData/>
  </xdr:twoCellAnchor>
  <xdr:twoCellAnchor>
    <xdr:from>
      <xdr:col>9</xdr:col>
      <xdr:colOff>613410</xdr:colOff>
      <xdr:row>7</xdr:row>
      <xdr:rowOff>269775</xdr:rowOff>
    </xdr:from>
    <xdr:to>
      <xdr:col>10</xdr:col>
      <xdr:colOff>222885</xdr:colOff>
      <xdr:row>8</xdr:row>
      <xdr:rowOff>193575</xdr:rowOff>
    </xdr:to>
    <xdr:sp macro="" textlink="">
      <xdr:nvSpPr>
        <xdr:cNvPr id="9" name="テキスト ボックス 3">
          <a:extLst>
            <a:ext uri="{FF2B5EF4-FFF2-40B4-BE49-F238E27FC236}">
              <a16:creationId xmlns:a16="http://schemas.microsoft.com/office/drawing/2014/main" id="{EF26098D-9416-4A76-A423-1C528402E182}"/>
            </a:ext>
          </a:extLst>
        </xdr:cNvPr>
        <xdr:cNvSpPr txBox="1"/>
      </xdr:nvSpPr>
      <xdr:spPr>
        <a:xfrm>
          <a:off x="7864133" y="1998929"/>
          <a:ext cx="465260" cy="246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※2</a:t>
          </a:r>
        </a:p>
      </xdr:txBody>
    </xdr:sp>
    <xdr:clientData/>
  </xdr:twoCellAnchor>
  <xdr:twoCellAnchor>
    <xdr:from>
      <xdr:col>9</xdr:col>
      <xdr:colOff>611505</xdr:colOff>
      <xdr:row>6</xdr:row>
      <xdr:rowOff>413386</xdr:rowOff>
    </xdr:from>
    <xdr:to>
      <xdr:col>10</xdr:col>
      <xdr:colOff>220980</xdr:colOff>
      <xdr:row>7</xdr:row>
      <xdr:rowOff>194311</xdr:rowOff>
    </xdr:to>
    <xdr:sp macro="" textlink="">
      <xdr:nvSpPr>
        <xdr:cNvPr id="20" name="テキスト ボックス 4">
          <a:extLst>
            <a:ext uri="{FF2B5EF4-FFF2-40B4-BE49-F238E27FC236}">
              <a16:creationId xmlns:a16="http://schemas.microsoft.com/office/drawing/2014/main" id="{121C4FAF-8264-4E0B-B08C-A78C8C237746}"/>
            </a:ext>
          </a:extLst>
        </xdr:cNvPr>
        <xdr:cNvSpPr txBox="1"/>
      </xdr:nvSpPr>
      <xdr:spPr>
        <a:xfrm>
          <a:off x="7644765" y="1815466"/>
          <a:ext cx="462915" cy="245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※2</a:t>
          </a:r>
        </a:p>
      </xdr:txBody>
    </xdr:sp>
    <xdr:clientData/>
  </xdr:twoCellAnchor>
  <xdr:twoCellAnchor>
    <xdr:from>
      <xdr:col>10</xdr:col>
      <xdr:colOff>603591</xdr:colOff>
      <xdr:row>6</xdr:row>
      <xdr:rowOff>418954</xdr:rowOff>
    </xdr:from>
    <xdr:to>
      <xdr:col>11</xdr:col>
      <xdr:colOff>54951</xdr:colOff>
      <xdr:row>7</xdr:row>
      <xdr:rowOff>199879</xdr:rowOff>
    </xdr:to>
    <xdr:sp macro="" textlink="">
      <xdr:nvSpPr>
        <xdr:cNvPr id="12" name="テキスト ボックス 4">
          <a:extLst>
            <a:ext uri="{FF2B5EF4-FFF2-40B4-BE49-F238E27FC236}">
              <a16:creationId xmlns:a16="http://schemas.microsoft.com/office/drawing/2014/main" id="{557E2779-4A95-42B4-81B0-07FEB0E50793}"/>
            </a:ext>
          </a:extLst>
        </xdr:cNvPr>
        <xdr:cNvSpPr txBox="1"/>
      </xdr:nvSpPr>
      <xdr:spPr>
        <a:xfrm>
          <a:off x="8768714" y="1673323"/>
          <a:ext cx="307145" cy="255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※3</a:t>
          </a:r>
        </a:p>
      </xdr:txBody>
    </xdr:sp>
    <xdr:clientData/>
  </xdr:twoCellAnchor>
  <xdr:twoCellAnchor>
    <xdr:from>
      <xdr:col>9</xdr:col>
      <xdr:colOff>604805</xdr:colOff>
      <xdr:row>46</xdr:row>
      <xdr:rowOff>221860</xdr:rowOff>
    </xdr:from>
    <xdr:to>
      <xdr:col>10</xdr:col>
      <xdr:colOff>214280</xdr:colOff>
      <xdr:row>48</xdr:row>
      <xdr:rowOff>10845</xdr:rowOff>
    </xdr:to>
    <xdr:sp macro="" textlink="">
      <xdr:nvSpPr>
        <xdr:cNvPr id="27" name="テキスト ボックス 4">
          <a:extLst>
            <a:ext uri="{FF2B5EF4-FFF2-40B4-BE49-F238E27FC236}">
              <a16:creationId xmlns:a16="http://schemas.microsoft.com/office/drawing/2014/main" id="{4CB6828D-B839-4360-ABE7-557B9A63B82A}"/>
            </a:ext>
          </a:extLst>
        </xdr:cNvPr>
        <xdr:cNvSpPr txBox="1"/>
      </xdr:nvSpPr>
      <xdr:spPr>
        <a:xfrm>
          <a:off x="7893729" y="9423667"/>
          <a:ext cx="460813" cy="367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※2</a:t>
          </a:r>
        </a:p>
      </xdr:txBody>
    </xdr:sp>
    <xdr:clientData/>
  </xdr:twoCellAnchor>
  <xdr:twoCellAnchor>
    <xdr:from>
      <xdr:col>9</xdr:col>
      <xdr:colOff>604597</xdr:colOff>
      <xdr:row>47</xdr:row>
      <xdr:rowOff>222738</xdr:rowOff>
    </xdr:from>
    <xdr:to>
      <xdr:col>10</xdr:col>
      <xdr:colOff>214072</xdr:colOff>
      <xdr:row>49</xdr:row>
      <xdr:rowOff>127488</xdr:rowOff>
    </xdr:to>
    <xdr:sp macro="" textlink="">
      <xdr:nvSpPr>
        <xdr:cNvPr id="22" name="テキスト ボックス 4">
          <a:extLst>
            <a:ext uri="{FF2B5EF4-FFF2-40B4-BE49-F238E27FC236}">
              <a16:creationId xmlns:a16="http://schemas.microsoft.com/office/drawing/2014/main" id="{4F8EEAF2-D6B8-4927-BCBA-447059488B24}"/>
            </a:ext>
          </a:extLst>
        </xdr:cNvPr>
        <xdr:cNvSpPr txBox="1"/>
      </xdr:nvSpPr>
      <xdr:spPr>
        <a:xfrm>
          <a:off x="7893521" y="9713579"/>
          <a:ext cx="460813" cy="482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※2</a:t>
          </a:r>
        </a:p>
      </xdr:txBody>
    </xdr:sp>
    <xdr:clientData/>
  </xdr:twoCellAnchor>
  <xdr:twoCellAnchor>
    <xdr:from>
      <xdr:col>9</xdr:col>
      <xdr:colOff>597730</xdr:colOff>
      <xdr:row>45</xdr:row>
      <xdr:rowOff>68854</xdr:rowOff>
    </xdr:from>
    <xdr:to>
      <xdr:col>10</xdr:col>
      <xdr:colOff>207205</xdr:colOff>
      <xdr:row>47</xdr:row>
      <xdr:rowOff>10238</xdr:rowOff>
    </xdr:to>
    <xdr:sp macro="" textlink="">
      <xdr:nvSpPr>
        <xdr:cNvPr id="25" name="テキスト ボックス 4">
          <a:extLst>
            <a:ext uri="{FF2B5EF4-FFF2-40B4-BE49-F238E27FC236}">
              <a16:creationId xmlns:a16="http://schemas.microsoft.com/office/drawing/2014/main" id="{21553ABA-A1E9-E66E-4AF9-58E6DC7F148E}"/>
            </a:ext>
          </a:extLst>
        </xdr:cNvPr>
        <xdr:cNvSpPr txBox="1"/>
      </xdr:nvSpPr>
      <xdr:spPr>
        <a:xfrm>
          <a:off x="7886654" y="9134026"/>
          <a:ext cx="460813" cy="367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aseline="30000">
              <a:latin typeface="Meiryo UI" panose="020B0604030504040204" pitchFamily="50" charset="-128"/>
              <a:ea typeface="Meiryo UI" panose="020B0604030504040204" pitchFamily="50" charset="-128"/>
            </a:rPr>
            <a:t>※2</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228600</xdr:colOff>
      <xdr:row>6</xdr:row>
      <xdr:rowOff>17146</xdr:rowOff>
    </xdr:from>
    <xdr:to>
      <xdr:col>3</xdr:col>
      <xdr:colOff>161925</xdr:colOff>
      <xdr:row>6</xdr:row>
      <xdr:rowOff>302896</xdr:rowOff>
    </xdr:to>
    <xdr:sp macro="" textlink="">
      <xdr:nvSpPr>
        <xdr:cNvPr id="2" name="テキスト ボックス 1">
          <a:extLst>
            <a:ext uri="{FF2B5EF4-FFF2-40B4-BE49-F238E27FC236}">
              <a16:creationId xmlns:a16="http://schemas.microsoft.com/office/drawing/2014/main" id="{32E89662-EFC3-8D36-CF25-DE94B373EF18}"/>
            </a:ext>
          </a:extLst>
        </xdr:cNvPr>
        <xdr:cNvSpPr txBox="1"/>
      </xdr:nvSpPr>
      <xdr:spPr>
        <a:xfrm>
          <a:off x="3779520" y="1411606"/>
          <a:ext cx="42100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kern="1200">
              <a:latin typeface="Meiryo UI" panose="020B0604030504040204" pitchFamily="50" charset="-128"/>
              <a:ea typeface="Meiryo UI" panose="020B0604030504040204" pitchFamily="50" charset="-128"/>
            </a:rPr>
            <a:t>※2</a:t>
          </a:r>
        </a:p>
      </xdr:txBody>
    </xdr:sp>
    <xdr:clientData/>
  </xdr:twoCellAnchor>
  <xdr:twoCellAnchor>
    <xdr:from>
      <xdr:col>4</xdr:col>
      <xdr:colOff>234315</xdr:colOff>
      <xdr:row>6</xdr:row>
      <xdr:rowOff>24766</xdr:rowOff>
    </xdr:from>
    <xdr:to>
      <xdr:col>5</xdr:col>
      <xdr:colOff>167640</xdr:colOff>
      <xdr:row>6</xdr:row>
      <xdr:rowOff>310516</xdr:rowOff>
    </xdr:to>
    <xdr:sp macro="" textlink="">
      <xdr:nvSpPr>
        <xdr:cNvPr id="3" name="テキスト ボックス 2">
          <a:extLst>
            <a:ext uri="{FF2B5EF4-FFF2-40B4-BE49-F238E27FC236}">
              <a16:creationId xmlns:a16="http://schemas.microsoft.com/office/drawing/2014/main" id="{36740E6B-91DC-4781-A9EA-421A11B0CDEB}"/>
            </a:ext>
          </a:extLst>
        </xdr:cNvPr>
        <xdr:cNvSpPr txBox="1"/>
      </xdr:nvSpPr>
      <xdr:spPr>
        <a:xfrm>
          <a:off x="4760595" y="1419226"/>
          <a:ext cx="42100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kern="1200">
              <a:latin typeface="Meiryo UI" panose="020B0604030504040204" pitchFamily="50" charset="-128"/>
              <a:ea typeface="Meiryo UI" panose="020B0604030504040204" pitchFamily="50" charset="-128"/>
            </a:rPr>
            <a:t>※2</a:t>
          </a:r>
        </a:p>
      </xdr:txBody>
    </xdr:sp>
    <xdr:clientData/>
  </xdr:twoCellAnchor>
  <xdr:twoCellAnchor>
    <xdr:from>
      <xdr:col>6</xdr:col>
      <xdr:colOff>243840</xdr:colOff>
      <xdr:row>6</xdr:row>
      <xdr:rowOff>26671</xdr:rowOff>
    </xdr:from>
    <xdr:to>
      <xdr:col>7</xdr:col>
      <xdr:colOff>177165</xdr:colOff>
      <xdr:row>6</xdr:row>
      <xdr:rowOff>312421</xdr:rowOff>
    </xdr:to>
    <xdr:sp macro="" textlink="">
      <xdr:nvSpPr>
        <xdr:cNvPr id="4" name="テキスト ボックス 3">
          <a:extLst>
            <a:ext uri="{FF2B5EF4-FFF2-40B4-BE49-F238E27FC236}">
              <a16:creationId xmlns:a16="http://schemas.microsoft.com/office/drawing/2014/main" id="{D5337BC5-7F8D-449F-9BD6-DD31F24BC8A7}"/>
            </a:ext>
          </a:extLst>
        </xdr:cNvPr>
        <xdr:cNvSpPr txBox="1"/>
      </xdr:nvSpPr>
      <xdr:spPr>
        <a:xfrm>
          <a:off x="5745480" y="1421131"/>
          <a:ext cx="42100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kern="1200">
              <a:latin typeface="Meiryo UI" panose="020B0604030504040204" pitchFamily="50" charset="-128"/>
              <a:ea typeface="Meiryo UI" panose="020B0604030504040204" pitchFamily="50" charset="-128"/>
            </a:rPr>
            <a:t>※2</a:t>
          </a:r>
        </a:p>
      </xdr:txBody>
    </xdr:sp>
    <xdr:clientData/>
  </xdr:twoCellAnchor>
  <xdr:twoCellAnchor>
    <xdr:from>
      <xdr:col>8</xdr:col>
      <xdr:colOff>251460</xdr:colOff>
      <xdr:row>6</xdr:row>
      <xdr:rowOff>17146</xdr:rowOff>
    </xdr:from>
    <xdr:to>
      <xdr:col>9</xdr:col>
      <xdr:colOff>184785</xdr:colOff>
      <xdr:row>6</xdr:row>
      <xdr:rowOff>302896</xdr:rowOff>
    </xdr:to>
    <xdr:sp macro="" textlink="">
      <xdr:nvSpPr>
        <xdr:cNvPr id="5" name="テキスト ボックス 4">
          <a:extLst>
            <a:ext uri="{FF2B5EF4-FFF2-40B4-BE49-F238E27FC236}">
              <a16:creationId xmlns:a16="http://schemas.microsoft.com/office/drawing/2014/main" id="{D465E41A-9752-4CDC-B239-764FDDB18AC7}"/>
            </a:ext>
          </a:extLst>
        </xdr:cNvPr>
        <xdr:cNvSpPr txBox="1"/>
      </xdr:nvSpPr>
      <xdr:spPr>
        <a:xfrm>
          <a:off x="6728460" y="1411606"/>
          <a:ext cx="42100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kern="1200">
              <a:latin typeface="Meiryo UI" panose="020B0604030504040204" pitchFamily="50" charset="-128"/>
              <a:ea typeface="Meiryo UI" panose="020B0604030504040204" pitchFamily="50" charset="-128"/>
            </a:rPr>
            <a:t>※2</a:t>
          </a:r>
        </a:p>
      </xdr:txBody>
    </xdr:sp>
    <xdr:clientData/>
  </xdr:twoCellAnchor>
  <xdr:twoCellAnchor>
    <xdr:from>
      <xdr:col>10</xdr:col>
      <xdr:colOff>238125</xdr:colOff>
      <xdr:row>6</xdr:row>
      <xdr:rowOff>19051</xdr:rowOff>
    </xdr:from>
    <xdr:to>
      <xdr:col>11</xdr:col>
      <xdr:colOff>171450</xdr:colOff>
      <xdr:row>6</xdr:row>
      <xdr:rowOff>304801</xdr:rowOff>
    </xdr:to>
    <xdr:sp macro="" textlink="">
      <xdr:nvSpPr>
        <xdr:cNvPr id="6" name="テキスト ボックス 5">
          <a:extLst>
            <a:ext uri="{FF2B5EF4-FFF2-40B4-BE49-F238E27FC236}">
              <a16:creationId xmlns:a16="http://schemas.microsoft.com/office/drawing/2014/main" id="{9DDF9C6E-BAD1-4361-A45D-C43A51AEB33A}"/>
            </a:ext>
          </a:extLst>
        </xdr:cNvPr>
        <xdr:cNvSpPr txBox="1"/>
      </xdr:nvSpPr>
      <xdr:spPr>
        <a:xfrm>
          <a:off x="7905750" y="1466851"/>
          <a:ext cx="4381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kern="1200">
              <a:latin typeface="Meiryo UI" panose="020B0604030504040204" pitchFamily="50" charset="-128"/>
              <a:ea typeface="Meiryo UI" panose="020B0604030504040204" pitchFamily="50" charset="-128"/>
            </a:rPr>
            <a:t>※2</a:t>
          </a: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イオン ボードルーム">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イオン ボードルーム">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イオン ボードルーム">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346CD-F118-4BB0-B33E-66A4DC54D668}">
  <sheetPr>
    <tabColor theme="7" tint="0.39997558519241921"/>
  </sheetPr>
  <dimension ref="A1:L78"/>
  <sheetViews>
    <sheetView showGridLines="0" tabSelected="1" zoomScaleNormal="100" zoomScaleSheetLayoutView="130" workbookViewId="0"/>
  </sheetViews>
  <sheetFormatPr defaultColWidth="8.77734375" defaultRowHeight="15.75"/>
  <cols>
    <col min="1" max="1" width="4" style="22" customWidth="1"/>
    <col min="2" max="2" width="2.6640625" style="22" customWidth="1"/>
    <col min="3" max="3" width="26.77734375" style="22" customWidth="1"/>
    <col min="4" max="4" width="24.21875" style="22" customWidth="1"/>
    <col min="5" max="5" width="5.21875" style="22" customWidth="1"/>
    <col min="6" max="6" width="7.77734375" style="22" customWidth="1"/>
    <col min="7" max="11" width="7" style="22" customWidth="1"/>
    <col min="12" max="16384" width="8.77734375" style="22"/>
  </cols>
  <sheetData>
    <row r="1" spans="1:12" s="18" customFormat="1" ht="33">
      <c r="A1" s="16" t="s">
        <v>647</v>
      </c>
      <c r="B1" s="17"/>
    </row>
    <row r="2" spans="1:12" customFormat="1" ht="10.15" customHeight="1"/>
    <row r="3" spans="1:12" s="18" customFormat="1" ht="15" customHeight="1">
      <c r="A3" s="738" t="s">
        <v>548</v>
      </c>
      <c r="B3" s="17"/>
      <c r="L3" s="18" t="s">
        <v>0</v>
      </c>
    </row>
    <row r="4" spans="1:12" s="18" customFormat="1" ht="10.15" customHeight="1">
      <c r="A4" s="19"/>
      <c r="B4" s="17"/>
    </row>
    <row r="5" spans="1:12" s="647" customFormat="1" ht="10.9" customHeight="1">
      <c r="A5" s="740" t="s">
        <v>648</v>
      </c>
      <c r="B5" s="648" t="s">
        <v>1</v>
      </c>
    </row>
    <row r="6" spans="1:12" s="647" customFormat="1" ht="10.9" customHeight="1">
      <c r="A6" s="648"/>
    </row>
    <row r="7" spans="1:12" s="647" customFormat="1" ht="10.9" customHeight="1">
      <c r="A7" s="648"/>
      <c r="B7" s="648" t="s">
        <v>753</v>
      </c>
      <c r="E7" s="649"/>
      <c r="F7" s="649"/>
    </row>
    <row r="8" spans="1:12" s="647" customFormat="1" ht="10.9" customHeight="1">
      <c r="A8" s="739"/>
      <c r="B8" s="648"/>
      <c r="E8" s="649"/>
      <c r="F8" s="649"/>
    </row>
    <row r="9" spans="1:12" s="29" customFormat="1" ht="10.9" customHeight="1">
      <c r="C9" s="29" t="s">
        <v>3</v>
      </c>
    </row>
    <row r="10" spans="1:12" s="29" customFormat="1" ht="10.9" customHeight="1">
      <c r="A10" s="741"/>
      <c r="K10" s="651"/>
    </row>
    <row r="11" spans="1:12" s="29" customFormat="1" ht="10.9" customHeight="1">
      <c r="A11" s="742" t="s">
        <v>657</v>
      </c>
      <c r="C11" s="29" t="s">
        <v>649</v>
      </c>
    </row>
    <row r="12" spans="1:12" s="29" customFormat="1" ht="10.9" customHeight="1">
      <c r="A12" s="743"/>
    </row>
    <row r="13" spans="1:12" s="29" customFormat="1" ht="10.9" customHeight="1">
      <c r="A13" s="742" t="s">
        <v>658</v>
      </c>
      <c r="C13" s="29" t="s">
        <v>650</v>
      </c>
    </row>
    <row r="14" spans="1:12" s="29" customFormat="1" ht="10.9" customHeight="1">
      <c r="A14" s="741"/>
    </row>
    <row r="15" spans="1:12" s="29" customFormat="1" ht="10.9" customHeight="1">
      <c r="A15" s="742" t="s">
        <v>659</v>
      </c>
      <c r="C15" s="29" t="s">
        <v>651</v>
      </c>
    </row>
    <row r="16" spans="1:12" s="29" customFormat="1" ht="10.9" customHeight="1">
      <c r="A16" s="741"/>
    </row>
    <row r="17" spans="1:3" s="29" customFormat="1" ht="10.9" customHeight="1">
      <c r="A17" s="742" t="s">
        <v>660</v>
      </c>
      <c r="C17" s="29" t="s">
        <v>652</v>
      </c>
    </row>
    <row r="18" spans="1:3" s="29" customFormat="1" ht="10.9" customHeight="1">
      <c r="A18" s="741"/>
    </row>
    <row r="19" spans="1:3" s="29" customFormat="1" ht="10.9" customHeight="1">
      <c r="A19" s="742" t="s">
        <v>661</v>
      </c>
      <c r="B19" s="650" t="s">
        <v>653</v>
      </c>
    </row>
    <row r="20" spans="1:3" s="29" customFormat="1" ht="10.9" customHeight="1">
      <c r="A20" s="742"/>
      <c r="B20" s="650"/>
    </row>
    <row r="21" spans="1:3" s="29" customFormat="1" ht="10.9" customHeight="1">
      <c r="C21" s="29" t="s">
        <v>654</v>
      </c>
    </row>
    <row r="22" spans="1:3" s="29" customFormat="1" ht="10.9" customHeight="1">
      <c r="A22" s="742"/>
    </row>
    <row r="23" spans="1:3" s="29" customFormat="1" ht="10.9" customHeight="1">
      <c r="A23" s="742"/>
      <c r="C23" s="29" t="s">
        <v>754</v>
      </c>
    </row>
    <row r="24" spans="1:3" s="29" customFormat="1" ht="10.9" customHeight="1">
      <c r="A24" s="741"/>
    </row>
    <row r="25" spans="1:3" s="29" customFormat="1" ht="10.9" customHeight="1">
      <c r="A25" s="742" t="s">
        <v>656</v>
      </c>
      <c r="C25" s="29" t="s">
        <v>655</v>
      </c>
    </row>
    <row r="26" spans="1:3" s="29" customFormat="1" ht="10.9" customHeight="1">
      <c r="A26" s="741"/>
    </row>
    <row r="27" spans="1:3" s="29" customFormat="1" ht="10.9" customHeight="1">
      <c r="A27" s="742" t="s">
        <v>665</v>
      </c>
      <c r="B27" s="650" t="s">
        <v>664</v>
      </c>
    </row>
    <row r="28" spans="1:3" s="29" customFormat="1" ht="10.9" customHeight="1">
      <c r="A28" s="742"/>
      <c r="B28" s="650"/>
    </row>
    <row r="29" spans="1:3" s="29" customFormat="1" ht="10.9" customHeight="1">
      <c r="C29" s="29" t="s">
        <v>663</v>
      </c>
    </row>
    <row r="30" spans="1:3" s="29" customFormat="1" ht="10.9" customHeight="1">
      <c r="A30" s="741"/>
    </row>
    <row r="31" spans="1:3" s="29" customFormat="1" ht="10.9" customHeight="1">
      <c r="A31" s="742" t="s">
        <v>668</v>
      </c>
      <c r="B31" s="650" t="s">
        <v>666</v>
      </c>
    </row>
    <row r="32" spans="1:3" s="29" customFormat="1" ht="10.9" customHeight="1">
      <c r="A32" s="742"/>
      <c r="B32" s="650"/>
    </row>
    <row r="33" spans="1:3" s="29" customFormat="1" ht="10.9" customHeight="1">
      <c r="C33" s="29" t="s">
        <v>667</v>
      </c>
    </row>
    <row r="34" spans="1:3" s="29" customFormat="1" ht="10.9" customHeight="1">
      <c r="A34" s="741"/>
    </row>
    <row r="35" spans="1:3" s="29" customFormat="1" ht="10.9" customHeight="1">
      <c r="A35" s="742" t="s">
        <v>670</v>
      </c>
      <c r="C35" s="29" t="s">
        <v>669</v>
      </c>
    </row>
    <row r="36" spans="1:3" s="29" customFormat="1" ht="10.9" customHeight="1">
      <c r="A36" s="741"/>
    </row>
    <row r="37" spans="1:3" s="29" customFormat="1" ht="10.9" customHeight="1">
      <c r="A37" s="742" t="s">
        <v>671</v>
      </c>
      <c r="C37" s="29" t="s">
        <v>755</v>
      </c>
    </row>
    <row r="38" spans="1:3" s="29" customFormat="1" ht="10.9" customHeight="1">
      <c r="A38" s="741"/>
    </row>
    <row r="39" spans="1:3" s="29" customFormat="1" ht="10.9" customHeight="1">
      <c r="A39" s="742" t="s">
        <v>672</v>
      </c>
      <c r="C39" s="29" t="s">
        <v>756</v>
      </c>
    </row>
    <row r="40" spans="1:3" s="29" customFormat="1" ht="10.9" customHeight="1">
      <c r="A40" s="741"/>
    </row>
    <row r="41" spans="1:3" s="29" customFormat="1" ht="10.9" customHeight="1">
      <c r="A41" s="742" t="s">
        <v>673</v>
      </c>
      <c r="C41" s="29" t="s">
        <v>680</v>
      </c>
    </row>
    <row r="42" spans="1:3" s="29" customFormat="1" ht="10.9" customHeight="1">
      <c r="A42" s="741"/>
    </row>
    <row r="43" spans="1:3" s="29" customFormat="1" ht="10.9" customHeight="1">
      <c r="A43" s="742" t="s">
        <v>679</v>
      </c>
      <c r="B43" s="650" t="s">
        <v>681</v>
      </c>
    </row>
    <row r="44" spans="1:3" s="29" customFormat="1" ht="10.9" customHeight="1">
      <c r="A44" s="742"/>
      <c r="B44" s="650"/>
    </row>
    <row r="45" spans="1:3" s="29" customFormat="1" ht="10.9" customHeight="1">
      <c r="C45" s="29" t="s">
        <v>682</v>
      </c>
    </row>
    <row r="46" spans="1:3" s="29" customFormat="1" ht="10.9" customHeight="1">
      <c r="A46" s="741"/>
    </row>
    <row r="47" spans="1:3" s="29" customFormat="1" ht="10.9" customHeight="1">
      <c r="A47" s="742" t="s">
        <v>683</v>
      </c>
      <c r="B47" s="650" t="s">
        <v>684</v>
      </c>
    </row>
    <row r="48" spans="1:3" s="29" customFormat="1" ht="10.9" customHeight="1">
      <c r="A48" s="742"/>
      <c r="B48" s="650"/>
    </row>
    <row r="49" spans="1:3" s="29" customFormat="1" ht="10.9" customHeight="1">
      <c r="C49" s="29" t="s">
        <v>685</v>
      </c>
    </row>
    <row r="50" spans="1:3" s="29" customFormat="1" ht="10.9" customHeight="1">
      <c r="A50" s="741"/>
    </row>
    <row r="51" spans="1:3" s="29" customFormat="1" ht="10.9" customHeight="1">
      <c r="A51" s="742" t="s">
        <v>674</v>
      </c>
      <c r="C51" s="29" t="s">
        <v>686</v>
      </c>
    </row>
    <row r="52" spans="1:3" s="29" customFormat="1" ht="10.9" customHeight="1">
      <c r="A52" s="741"/>
    </row>
    <row r="53" spans="1:3" s="29" customFormat="1" ht="10.9" customHeight="1">
      <c r="A53" s="742" t="s">
        <v>675</v>
      </c>
      <c r="C53" s="29" t="s">
        <v>687</v>
      </c>
    </row>
    <row r="54" spans="1:3" s="29" customFormat="1" ht="10.9" customHeight="1">
      <c r="A54" s="741"/>
    </row>
    <row r="55" spans="1:3" s="29" customFormat="1" ht="10.9" customHeight="1">
      <c r="A55" s="742" t="s">
        <v>676</v>
      </c>
      <c r="B55" s="650" t="s">
        <v>688</v>
      </c>
    </row>
    <row r="56" spans="1:3" s="29" customFormat="1" ht="10.9" customHeight="1">
      <c r="A56" s="742"/>
      <c r="B56" s="650"/>
    </row>
    <row r="57" spans="1:3" s="29" customFormat="1" ht="10.9" customHeight="1">
      <c r="C57" s="29" t="s">
        <v>692</v>
      </c>
    </row>
    <row r="58" spans="1:3" s="29" customFormat="1" ht="10.9" customHeight="1">
      <c r="A58" s="741"/>
    </row>
    <row r="59" spans="1:3" s="29" customFormat="1" ht="10.9" customHeight="1">
      <c r="A59" s="741"/>
      <c r="C59" s="29" t="s">
        <v>693</v>
      </c>
    </row>
    <row r="60" spans="1:3" s="29" customFormat="1" ht="10.9" customHeight="1">
      <c r="A60" s="741"/>
    </row>
    <row r="61" spans="1:3" s="29" customFormat="1" ht="10.9" customHeight="1">
      <c r="A61" s="742" t="s">
        <v>689</v>
      </c>
      <c r="C61" s="29" t="s">
        <v>694</v>
      </c>
    </row>
    <row r="62" spans="1:3" s="29" customFormat="1" ht="10.9" customHeight="1">
      <c r="A62" s="741"/>
    </row>
    <row r="63" spans="1:3" s="29" customFormat="1" ht="10.9" customHeight="1">
      <c r="A63" s="742" t="s">
        <v>677</v>
      </c>
      <c r="C63" s="29" t="s">
        <v>695</v>
      </c>
    </row>
    <row r="64" spans="1:3" s="29" customFormat="1" ht="10.9" customHeight="1">
      <c r="A64" s="741"/>
    </row>
    <row r="65" spans="1:3" s="29" customFormat="1" ht="10.9" customHeight="1">
      <c r="A65" s="742" t="s">
        <v>696</v>
      </c>
      <c r="B65" s="650" t="s">
        <v>697</v>
      </c>
    </row>
    <row r="66" spans="1:3" s="29" customFormat="1" ht="10.9" customHeight="1">
      <c r="A66" s="742"/>
      <c r="B66" s="650"/>
    </row>
    <row r="67" spans="1:3" s="29" customFormat="1" ht="10.9" customHeight="1">
      <c r="C67" s="29" t="s">
        <v>698</v>
      </c>
    </row>
    <row r="68" spans="1:3" s="29" customFormat="1" ht="10.9" customHeight="1">
      <c r="A68" s="741"/>
    </row>
    <row r="69" spans="1:3" s="29" customFormat="1" ht="10.9" customHeight="1">
      <c r="A69" s="742" t="s">
        <v>678</v>
      </c>
      <c r="B69" s="650" t="s">
        <v>699</v>
      </c>
    </row>
    <row r="70" spans="1:3" s="29" customFormat="1" ht="10.9" customHeight="1">
      <c r="A70" s="742"/>
      <c r="B70" s="650"/>
    </row>
    <row r="71" spans="1:3" s="29" customFormat="1" ht="10.9" customHeight="1">
      <c r="C71" s="29" t="s">
        <v>700</v>
      </c>
    </row>
    <row r="72" spans="1:3" s="29" customFormat="1" ht="10.9" customHeight="1">
      <c r="A72" s="744"/>
    </row>
    <row r="73" spans="1:3" s="29" customFormat="1" ht="10.9" customHeight="1">
      <c r="A73" s="744"/>
      <c r="C73" s="29" t="s">
        <v>701</v>
      </c>
    </row>
    <row r="74" spans="1:3" s="29" customFormat="1" ht="10.9" customHeight="1">
      <c r="A74" s="744"/>
    </row>
    <row r="75" spans="1:3" s="29" customFormat="1" ht="10.9" customHeight="1">
      <c r="A75" s="744"/>
      <c r="C75" s="29" t="s">
        <v>702</v>
      </c>
    </row>
    <row r="76" spans="1:3" s="29" customFormat="1" ht="10.9" customHeight="1">
      <c r="A76" s="744"/>
    </row>
    <row r="77" spans="1:3" s="29" customFormat="1" ht="10.9" customHeight="1">
      <c r="A77" s="744"/>
      <c r="C77" s="29" t="s">
        <v>703</v>
      </c>
    </row>
    <row r="78" spans="1:3">
      <c r="A78" s="745"/>
    </row>
  </sheetData>
  <sheetProtection algorithmName="SHA-512" hashValue="KiTcxLLOJxGE/5iHenNG6AKg4hChSXpL9OaPt+ZyA7DF8qcu5zmDjSv/V7u4HKr4goYU+rCtHGhYnrP/CUOimA==" saltValue="3RGHhTVbXhXDT5LYvssKJQ==" spinCount="100000" sheet="1" objects="1" scenarios="1"/>
  <phoneticPr fontId="1"/>
  <hyperlinks>
    <hyperlink ref="A5" location="'S-1'!A1" display="S-1" xr:uid="{46611682-744E-4862-8422-BA08BACC3F6D}"/>
    <hyperlink ref="A11" location="'S-2'!A1" display="S-2" xr:uid="{677205D4-D9F7-46FF-935C-93A46BE29AC7}"/>
    <hyperlink ref="A13" location="'S-3'!A1" display="S-3" xr:uid="{94817F96-E9F6-481F-9743-38E06FEEBD7E}"/>
    <hyperlink ref="A15" location="'S-4'!A1" display="S-4" xr:uid="{69C4495C-EBE1-42D7-9B05-CA217FF063F1}"/>
    <hyperlink ref="A17" location="'S-5'!A1" display="S-5" xr:uid="{E5E928C6-82E2-47C9-AB41-85AFBF9391AB}"/>
    <hyperlink ref="A19" location="'S-6'!A1" display="S-6" xr:uid="{B740FEEE-5117-40BC-9A3E-1A49A9785098}"/>
    <hyperlink ref="A25" location="'S-7'!A1" display="S-7" xr:uid="{FDAA688A-CDA2-48E4-A1F9-BB42BE064B73}"/>
    <hyperlink ref="A27" location="'S-8'!A1" display="S-8" xr:uid="{494CEFAC-CFBB-4739-B448-39E31ED8F13A}"/>
    <hyperlink ref="A31" location="'S-9'!A1" display="S-9" xr:uid="{E34AB7A8-4EFC-466C-9D08-690A6EE24AB8}"/>
    <hyperlink ref="A35" location="'S-10'!A1" display="S-10" xr:uid="{341C5D0B-E81A-4ED9-B8AB-E9C65C85B0B8}"/>
    <hyperlink ref="A37" location="'S-11'!A1" display="S-11" xr:uid="{B59579B2-9160-477F-BE3A-377C8A7BE79C}"/>
    <hyperlink ref="A39" location="'S-12'!A1" display="S-12" xr:uid="{3C71320B-10D6-4284-98BA-D9FA36935C7B}"/>
    <hyperlink ref="A41" location="'S-13'!A1" display="S-13" xr:uid="{21ED6519-2793-4FF5-8607-E873BEAAC73D}"/>
    <hyperlink ref="A43" location="'S-14'!A1" display="S-14" xr:uid="{84D99F71-C2E5-4184-A5BD-713D470C73B5}"/>
    <hyperlink ref="A47" location="'S-15'!A1" display="S-15" xr:uid="{71416567-6D65-49B9-9226-4D9F6D8C2743}"/>
    <hyperlink ref="A51" location="'S-16'!A1" display="S-16" xr:uid="{37046F01-7521-4F0E-ADBF-CBDDBD889508}"/>
    <hyperlink ref="A53" location="'S-17'!A1" display="S-17" xr:uid="{A52BB0E5-D224-41CF-A2EC-209001C299A0}"/>
    <hyperlink ref="A55" location="'S-18'!A1" display="S-18" xr:uid="{E18FF2AD-481D-4A16-834C-1B00A4FEC39F}"/>
    <hyperlink ref="A61" location="'S-19'!A1" display="S-19" xr:uid="{30AA16FD-6E1F-437D-82CF-BEF2B5601FB5}"/>
    <hyperlink ref="A63" location="'S-20'!A1" display="S-20" xr:uid="{2A254934-2357-45A4-847B-16733E7E4012}"/>
    <hyperlink ref="A65" location="'S-21'!A1" display="S-21" xr:uid="{B4CEB08F-DAB3-4EA7-8F11-47BD961CA28A}"/>
    <hyperlink ref="A69" location="'S-22'!A1" display="S-22" xr:uid="{BDCA9340-90B8-487C-931D-CBD3AC1213BD}"/>
  </hyperlink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3B83D-00C4-4A66-8008-E99B2183540B}">
  <sheetPr>
    <tabColor theme="7" tint="0.39997558519241921"/>
  </sheetPr>
  <dimension ref="A1:L44"/>
  <sheetViews>
    <sheetView showGridLines="0" zoomScaleNormal="100" zoomScaleSheetLayoutView="130" workbookViewId="0"/>
  </sheetViews>
  <sheetFormatPr defaultColWidth="8.77734375" defaultRowHeight="15.75"/>
  <cols>
    <col min="1" max="1" width="12.88671875" style="3" customWidth="1"/>
    <col min="2" max="2" width="10.21875" style="3" customWidth="1"/>
    <col min="3" max="3" width="7.44140625" style="3" customWidth="1"/>
    <col min="4" max="4" width="12.77734375" style="3" customWidth="1"/>
    <col min="5" max="5" width="16.88671875" style="3" customWidth="1"/>
    <col min="6" max="6" width="7.5546875" style="3" customWidth="1"/>
    <col min="7" max="10" width="7.44140625" style="3" customWidth="1"/>
    <col min="11" max="11" width="7.44140625" style="332" customWidth="1"/>
    <col min="12" max="12" width="2.77734375" style="3" customWidth="1"/>
    <col min="13" max="16384" width="8.77734375" style="3"/>
  </cols>
  <sheetData>
    <row r="1" spans="1:12" s="18" customFormat="1" ht="33">
      <c r="A1" s="16" t="s">
        <v>548</v>
      </c>
      <c r="K1" s="572"/>
    </row>
    <row r="2" spans="1:12" s="18" customFormat="1" ht="10.5" customHeight="1">
      <c r="A2" s="19"/>
      <c r="K2" s="572"/>
    </row>
    <row r="3" spans="1:12" s="18" customFormat="1" ht="16.5" thickBot="1">
      <c r="A3" s="20" t="s">
        <v>1</v>
      </c>
      <c r="B3" s="21"/>
      <c r="C3" s="21"/>
      <c r="D3" s="21"/>
      <c r="E3" s="21"/>
      <c r="F3" s="21"/>
      <c r="G3" s="21"/>
      <c r="H3" s="21"/>
      <c r="I3" s="21"/>
      <c r="J3" s="446"/>
      <c r="K3" s="573"/>
      <c r="L3" s="446"/>
    </row>
    <row r="4" spans="1:12" ht="11.25" customHeight="1" thickTop="1"/>
    <row r="5" spans="1:12">
      <c r="A5" s="5" t="s">
        <v>141</v>
      </c>
      <c r="J5" s="4"/>
      <c r="K5" s="574"/>
    </row>
    <row r="6" spans="1:12" ht="15" customHeight="1">
      <c r="A6" s="157" t="s">
        <v>507</v>
      </c>
      <c r="J6" s="4"/>
      <c r="K6" s="331" t="s">
        <v>142</v>
      </c>
    </row>
    <row r="7" spans="1:12" ht="35.450000000000003" customHeight="1">
      <c r="A7" s="368"/>
      <c r="B7" s="520" t="s">
        <v>45</v>
      </c>
      <c r="C7" s="369"/>
      <c r="D7" s="370"/>
      <c r="E7" s="371"/>
      <c r="F7" s="521" t="s">
        <v>5</v>
      </c>
      <c r="G7" s="363" t="s">
        <v>6</v>
      </c>
      <c r="H7" s="363" t="s">
        <v>7</v>
      </c>
      <c r="I7" s="363" t="s">
        <v>8</v>
      </c>
      <c r="J7" s="363" t="s">
        <v>9</v>
      </c>
      <c r="K7" s="363" t="s">
        <v>10</v>
      </c>
    </row>
    <row r="8" spans="1:12" ht="12" customHeight="1">
      <c r="A8" s="821" t="s">
        <v>516</v>
      </c>
      <c r="B8" s="940" t="s">
        <v>713</v>
      </c>
      <c r="C8" s="942" t="s">
        <v>143</v>
      </c>
      <c r="D8" s="942"/>
      <c r="E8" s="942"/>
      <c r="F8" s="926" t="s">
        <v>99</v>
      </c>
      <c r="G8" s="305">
        <v>3.6</v>
      </c>
      <c r="H8" s="305">
        <v>3.4</v>
      </c>
      <c r="I8" s="305">
        <v>6.7</v>
      </c>
      <c r="J8" s="306">
        <v>7.1</v>
      </c>
      <c r="K8" s="306">
        <v>10</v>
      </c>
    </row>
    <row r="9" spans="1:12" s="74" customFormat="1" ht="12" customHeight="1">
      <c r="A9" s="792"/>
      <c r="B9" s="880"/>
      <c r="C9" s="763" t="s">
        <v>616</v>
      </c>
      <c r="D9" s="764"/>
      <c r="E9" s="904"/>
      <c r="F9" s="927"/>
      <c r="G9" s="305">
        <v>12.6</v>
      </c>
      <c r="H9" s="305">
        <v>12.9</v>
      </c>
      <c r="I9" s="305">
        <v>13</v>
      </c>
      <c r="J9" s="306">
        <v>13.2</v>
      </c>
      <c r="K9" s="306">
        <v>13.7</v>
      </c>
    </row>
    <row r="10" spans="1:12" ht="37.15" customHeight="1">
      <c r="A10" s="792"/>
      <c r="B10" s="880"/>
      <c r="C10" s="931"/>
      <c r="D10" s="219" t="s">
        <v>144</v>
      </c>
      <c r="E10" s="508" t="s">
        <v>145</v>
      </c>
      <c r="F10" s="927"/>
      <c r="G10" s="307">
        <v>2</v>
      </c>
      <c r="H10" s="307">
        <v>2.9</v>
      </c>
      <c r="I10" s="307">
        <v>3.2</v>
      </c>
      <c r="J10" s="308">
        <v>3.3</v>
      </c>
      <c r="K10" s="308">
        <v>3.2</v>
      </c>
    </row>
    <row r="11" spans="1:12" ht="39" customHeight="1">
      <c r="A11" s="792"/>
      <c r="B11" s="880"/>
      <c r="C11" s="932"/>
      <c r="D11" s="929" t="s">
        <v>146</v>
      </c>
      <c r="E11" s="263" t="s">
        <v>147</v>
      </c>
      <c r="F11" s="927"/>
      <c r="G11" s="309">
        <v>12.9</v>
      </c>
      <c r="H11" s="309">
        <v>12.3</v>
      </c>
      <c r="I11" s="309">
        <v>14.3</v>
      </c>
      <c r="J11" s="310">
        <v>15.1</v>
      </c>
      <c r="K11" s="310">
        <v>16.899999999999999</v>
      </c>
    </row>
    <row r="12" spans="1:12" ht="24" customHeight="1">
      <c r="A12" s="792"/>
      <c r="B12" s="880"/>
      <c r="C12" s="932"/>
      <c r="D12" s="930"/>
      <c r="E12" s="730" t="s">
        <v>148</v>
      </c>
      <c r="F12" s="927"/>
      <c r="G12" s="731">
        <v>17</v>
      </c>
      <c r="H12" s="731">
        <v>16.899999999999999</v>
      </c>
      <c r="I12" s="731">
        <v>16.8</v>
      </c>
      <c r="J12" s="732">
        <v>16.8</v>
      </c>
      <c r="K12" s="732">
        <v>17.3</v>
      </c>
    </row>
    <row r="13" spans="1:12" ht="12.6" customHeight="1">
      <c r="A13" s="166" t="s">
        <v>518</v>
      </c>
      <c r="B13" s="880"/>
      <c r="C13" s="729"/>
      <c r="D13" s="943" t="s">
        <v>149</v>
      </c>
      <c r="E13" s="944"/>
      <c r="F13" s="928"/>
      <c r="G13" s="311">
        <v>11.1</v>
      </c>
      <c r="H13" s="311">
        <v>11.4</v>
      </c>
      <c r="I13" s="311">
        <v>10.8</v>
      </c>
      <c r="J13" s="312">
        <v>12.2</v>
      </c>
      <c r="K13" s="312">
        <v>13.8</v>
      </c>
    </row>
    <row r="14" spans="1:12" ht="12" customHeight="1">
      <c r="A14" s="821" t="s">
        <v>386</v>
      </c>
      <c r="B14" s="880"/>
      <c r="C14" s="942" t="s">
        <v>143</v>
      </c>
      <c r="D14" s="942"/>
      <c r="E14" s="942"/>
      <c r="F14" s="915" t="s">
        <v>19</v>
      </c>
      <c r="G14" s="314">
        <v>1</v>
      </c>
      <c r="H14" s="314">
        <v>1</v>
      </c>
      <c r="I14" s="314">
        <v>2</v>
      </c>
      <c r="J14" s="315">
        <v>2</v>
      </c>
      <c r="K14" s="315">
        <v>3</v>
      </c>
    </row>
    <row r="15" spans="1:12" s="74" customFormat="1" ht="12" customHeight="1">
      <c r="A15" s="792"/>
      <c r="B15" s="880"/>
      <c r="C15" s="763" t="s">
        <v>616</v>
      </c>
      <c r="D15" s="764"/>
      <c r="E15" s="904"/>
      <c r="F15" s="915"/>
      <c r="G15" s="314">
        <f>SUM(G16:G19)</f>
        <v>417</v>
      </c>
      <c r="H15" s="314">
        <f>SUM(H16:H19)</f>
        <v>445</v>
      </c>
      <c r="I15" s="314">
        <f>SUM(I16:I19)</f>
        <v>469</v>
      </c>
      <c r="J15" s="314">
        <f>SUM(J16:J19)</f>
        <v>495</v>
      </c>
      <c r="K15" s="315">
        <f>SUM(K16:K19)</f>
        <v>518</v>
      </c>
    </row>
    <row r="16" spans="1:12" ht="37.15" customHeight="1">
      <c r="A16" s="792"/>
      <c r="B16" s="880"/>
      <c r="C16" s="933"/>
      <c r="D16" s="219" t="s">
        <v>150</v>
      </c>
      <c r="E16" s="508" t="s">
        <v>145</v>
      </c>
      <c r="F16" s="927"/>
      <c r="G16" s="316">
        <v>14</v>
      </c>
      <c r="H16" s="316">
        <v>20</v>
      </c>
      <c r="I16" s="316">
        <v>26</v>
      </c>
      <c r="J16" s="56">
        <v>28</v>
      </c>
      <c r="K16" s="56">
        <v>28</v>
      </c>
    </row>
    <row r="17" spans="1:12" ht="39" customHeight="1">
      <c r="A17" s="792"/>
      <c r="B17" s="880"/>
      <c r="C17" s="934"/>
      <c r="D17" s="929" t="s">
        <v>146</v>
      </c>
      <c r="E17" s="263" t="s">
        <v>147</v>
      </c>
      <c r="F17" s="927"/>
      <c r="G17" s="317">
        <v>57</v>
      </c>
      <c r="H17" s="317">
        <v>59</v>
      </c>
      <c r="I17" s="317">
        <v>61</v>
      </c>
      <c r="J17" s="318">
        <v>69</v>
      </c>
      <c r="K17" s="318">
        <v>80</v>
      </c>
    </row>
    <row r="18" spans="1:12" ht="24" customHeight="1">
      <c r="A18" s="792"/>
      <c r="B18" s="880"/>
      <c r="C18" s="935"/>
      <c r="D18" s="930"/>
      <c r="E18" s="730" t="s">
        <v>148</v>
      </c>
      <c r="F18" s="927"/>
      <c r="G18" s="733">
        <v>309</v>
      </c>
      <c r="H18" s="734">
        <v>329</v>
      </c>
      <c r="I18" s="734">
        <v>350</v>
      </c>
      <c r="J18" s="735">
        <v>368</v>
      </c>
      <c r="K18" s="735">
        <v>384</v>
      </c>
    </row>
    <row r="19" spans="1:12" ht="12.6" customHeight="1">
      <c r="A19" s="941"/>
      <c r="B19" s="880"/>
      <c r="C19" s="729"/>
      <c r="D19" s="943" t="s">
        <v>149</v>
      </c>
      <c r="E19" s="944"/>
      <c r="F19" s="927"/>
      <c r="G19" s="320">
        <v>37</v>
      </c>
      <c r="H19" s="320">
        <v>37</v>
      </c>
      <c r="I19" s="320">
        <v>32</v>
      </c>
      <c r="J19" s="59">
        <v>30</v>
      </c>
      <c r="K19" s="59">
        <v>26</v>
      </c>
    </row>
    <row r="20" spans="1:12" ht="12.75" customHeight="1">
      <c r="A20" s="821" t="s">
        <v>615</v>
      </c>
      <c r="B20" s="880"/>
      <c r="C20" s="922" t="s">
        <v>151</v>
      </c>
      <c r="D20" s="922"/>
      <c r="E20" s="261" t="s">
        <v>152</v>
      </c>
      <c r="F20" s="936" t="s">
        <v>99</v>
      </c>
      <c r="G20" s="307">
        <v>20.9</v>
      </c>
      <c r="H20" s="307">
        <v>16.3</v>
      </c>
      <c r="I20" s="307">
        <v>15.9</v>
      </c>
      <c r="J20" s="308">
        <v>15.9</v>
      </c>
      <c r="K20" s="308">
        <v>16.100000000000001</v>
      </c>
    </row>
    <row r="21" spans="1:12" ht="12" customHeight="1">
      <c r="A21" s="792"/>
      <c r="B21" s="880"/>
      <c r="C21" s="922"/>
      <c r="D21" s="922"/>
      <c r="E21" s="264" t="s">
        <v>153</v>
      </c>
      <c r="F21" s="937"/>
      <c r="G21" s="311">
        <v>11.4</v>
      </c>
      <c r="H21" s="311">
        <v>6.3</v>
      </c>
      <c r="I21" s="311">
        <v>7.9</v>
      </c>
      <c r="J21" s="312">
        <v>8.1999999999999993</v>
      </c>
      <c r="K21" s="312">
        <v>4</v>
      </c>
    </row>
    <row r="22" spans="1:12" ht="12.75" customHeight="1">
      <c r="A22" s="792"/>
      <c r="B22" s="880"/>
      <c r="C22" s="922" t="s">
        <v>154</v>
      </c>
      <c r="D22" s="939"/>
      <c r="E22" s="261" t="s">
        <v>152</v>
      </c>
      <c r="F22" s="937"/>
      <c r="G22" s="307">
        <v>27.6</v>
      </c>
      <c r="H22" s="307">
        <v>14.5</v>
      </c>
      <c r="I22" s="307">
        <v>20</v>
      </c>
      <c r="J22" s="308">
        <v>38.9</v>
      </c>
      <c r="K22" s="308">
        <v>24.1</v>
      </c>
    </row>
    <row r="23" spans="1:12" ht="12" customHeight="1">
      <c r="A23" s="166"/>
      <c r="B23" s="881"/>
      <c r="C23" s="939"/>
      <c r="D23" s="939"/>
      <c r="E23" s="264" t="s">
        <v>153</v>
      </c>
      <c r="F23" s="938"/>
      <c r="G23" s="311">
        <v>5.9</v>
      </c>
      <c r="H23" s="311">
        <v>17.399999999999999</v>
      </c>
      <c r="I23" s="311">
        <v>12.5</v>
      </c>
      <c r="J23" s="312">
        <v>19.100000000000001</v>
      </c>
      <c r="K23" s="312">
        <v>34.1</v>
      </c>
    </row>
    <row r="24" spans="1:12" ht="12" customHeight="1">
      <c r="A24" s="600" t="s">
        <v>376</v>
      </c>
      <c r="B24" s="351"/>
      <c r="C24" s="351"/>
      <c r="D24" s="351"/>
      <c r="E24" s="351"/>
      <c r="F24" s="351"/>
      <c r="G24" s="351"/>
      <c r="H24" s="351"/>
      <c r="I24" s="351"/>
      <c r="J24" s="351"/>
      <c r="K24" s="352"/>
      <c r="L24" s="350"/>
    </row>
    <row r="25" spans="1:12" s="70" customFormat="1" ht="12" customHeight="1">
      <c r="A25" s="354" t="s">
        <v>377</v>
      </c>
      <c r="B25" s="353"/>
      <c r="C25" s="353"/>
      <c r="D25" s="353"/>
      <c r="E25" s="353"/>
      <c r="F25" s="353"/>
      <c r="G25" s="353"/>
      <c r="H25" s="353"/>
      <c r="I25" s="353"/>
      <c r="J25" s="353"/>
      <c r="K25" s="354"/>
      <c r="L25" s="353"/>
    </row>
    <row r="26" spans="1:12" ht="9.75" customHeight="1">
      <c r="A26" s="11"/>
    </row>
    <row r="27" spans="1:12" ht="36">
      <c r="A27" s="366"/>
      <c r="B27" s="521" t="s">
        <v>45</v>
      </c>
      <c r="C27" s="369"/>
      <c r="D27" s="370"/>
      <c r="E27" s="708"/>
      <c r="F27" s="521" t="s">
        <v>5</v>
      </c>
      <c r="G27" s="363" t="s">
        <v>6</v>
      </c>
      <c r="H27" s="363" t="s">
        <v>7</v>
      </c>
      <c r="I27" s="363" t="s">
        <v>8</v>
      </c>
      <c r="J27" s="363" t="s">
        <v>9</v>
      </c>
      <c r="K27" s="363" t="s">
        <v>10</v>
      </c>
    </row>
    <row r="28" spans="1:12" ht="18" customHeight="1">
      <c r="A28" s="922" t="s">
        <v>711</v>
      </c>
      <c r="B28" s="924" t="s">
        <v>712</v>
      </c>
      <c r="C28" s="917" t="s">
        <v>636</v>
      </c>
      <c r="D28" s="920"/>
      <c r="E28" s="921"/>
      <c r="F28" s="913" t="s">
        <v>155</v>
      </c>
      <c r="G28" s="321" t="s">
        <v>121</v>
      </c>
      <c r="H28" s="321" t="s">
        <v>156</v>
      </c>
      <c r="I28" s="321" t="s">
        <v>157</v>
      </c>
      <c r="J28" s="237" t="s">
        <v>158</v>
      </c>
      <c r="K28" s="575" t="s">
        <v>159</v>
      </c>
    </row>
    <row r="29" spans="1:12" ht="25.15" customHeight="1">
      <c r="A29" s="922"/>
      <c r="B29" s="782"/>
      <c r="C29" s="221"/>
      <c r="D29" s="789" t="s">
        <v>110</v>
      </c>
      <c r="E29" s="923"/>
      <c r="F29" s="913"/>
      <c r="G29" s="322" t="s">
        <v>121</v>
      </c>
      <c r="H29" s="322" t="s">
        <v>160</v>
      </c>
      <c r="I29" s="322" t="s">
        <v>161</v>
      </c>
      <c r="J29" s="57" t="s">
        <v>162</v>
      </c>
      <c r="K29" s="576" t="s">
        <v>163</v>
      </c>
    </row>
    <row r="30" spans="1:12" ht="25.15" customHeight="1">
      <c r="A30" s="922"/>
      <c r="B30" s="782"/>
      <c r="C30" s="527"/>
      <c r="D30" s="912" t="s">
        <v>164</v>
      </c>
      <c r="E30" s="912"/>
      <c r="F30" s="913"/>
      <c r="G30" s="319" t="s">
        <v>121</v>
      </c>
      <c r="H30" s="319" t="s">
        <v>165</v>
      </c>
      <c r="I30" s="319" t="s">
        <v>166</v>
      </c>
      <c r="J30" s="60" t="s">
        <v>167</v>
      </c>
      <c r="K30" s="577" t="s">
        <v>168</v>
      </c>
    </row>
    <row r="31" spans="1:12" ht="20.25" customHeight="1">
      <c r="A31" s="922"/>
      <c r="B31" s="782"/>
      <c r="C31" s="911" t="s">
        <v>169</v>
      </c>
      <c r="D31" s="911"/>
      <c r="E31" s="911"/>
      <c r="F31" s="913"/>
      <c r="G31" s="321" t="s">
        <v>121</v>
      </c>
      <c r="H31" s="321" t="s">
        <v>170</v>
      </c>
      <c r="I31" s="321" t="s">
        <v>171</v>
      </c>
      <c r="J31" s="237" t="s">
        <v>172</v>
      </c>
      <c r="K31" s="575" t="s">
        <v>173</v>
      </c>
    </row>
    <row r="32" spans="1:12" ht="18" customHeight="1">
      <c r="A32" s="922" t="s">
        <v>750</v>
      </c>
      <c r="B32" s="782"/>
      <c r="C32" s="917" t="s">
        <v>637</v>
      </c>
      <c r="D32" s="918"/>
      <c r="E32" s="919"/>
      <c r="F32" s="914" t="s">
        <v>155</v>
      </c>
      <c r="G32" s="652" t="s">
        <v>121</v>
      </c>
      <c r="H32" s="652" t="s">
        <v>174</v>
      </c>
      <c r="I32" s="652" t="s">
        <v>158</v>
      </c>
      <c r="J32" s="653" t="s">
        <v>175</v>
      </c>
      <c r="K32" s="654" t="s">
        <v>176</v>
      </c>
      <c r="L32" s="616" t="s">
        <v>177</v>
      </c>
    </row>
    <row r="33" spans="1:12" ht="28.5" customHeight="1">
      <c r="A33" s="922"/>
      <c r="B33" s="782"/>
      <c r="C33" s="221"/>
      <c r="D33" s="789" t="s">
        <v>110</v>
      </c>
      <c r="E33" s="923"/>
      <c r="F33" s="915"/>
      <c r="G33" s="322" t="s">
        <v>121</v>
      </c>
      <c r="H33" s="322" t="s">
        <v>178</v>
      </c>
      <c r="I33" s="322" t="s">
        <v>179</v>
      </c>
      <c r="J33" s="57" t="s">
        <v>180</v>
      </c>
      <c r="K33" s="576" t="s">
        <v>167</v>
      </c>
      <c r="L33" s="220"/>
    </row>
    <row r="34" spans="1:12" ht="28.5" customHeight="1">
      <c r="A34" s="922"/>
      <c r="B34" s="782"/>
      <c r="C34" s="527"/>
      <c r="D34" s="912" t="s">
        <v>164</v>
      </c>
      <c r="E34" s="912"/>
      <c r="F34" s="915"/>
      <c r="G34" s="319" t="s">
        <v>121</v>
      </c>
      <c r="H34" s="319" t="s">
        <v>181</v>
      </c>
      <c r="I34" s="319" t="s">
        <v>182</v>
      </c>
      <c r="J34" s="60" t="s">
        <v>183</v>
      </c>
      <c r="K34" s="577" t="s">
        <v>184</v>
      </c>
      <c r="L34" s="220"/>
    </row>
    <row r="35" spans="1:12" ht="21" customHeight="1">
      <c r="A35" s="922"/>
      <c r="B35" s="925"/>
      <c r="C35" s="911" t="s">
        <v>149</v>
      </c>
      <c r="D35" s="911"/>
      <c r="E35" s="911"/>
      <c r="F35" s="916"/>
      <c r="G35" s="655" t="s">
        <v>121</v>
      </c>
      <c r="H35" s="655" t="s">
        <v>185</v>
      </c>
      <c r="I35" s="655" t="s">
        <v>186</v>
      </c>
      <c r="J35" s="246" t="s">
        <v>187</v>
      </c>
      <c r="K35" s="656" t="s">
        <v>188</v>
      </c>
      <c r="L35" s="616" t="s">
        <v>189</v>
      </c>
    </row>
    <row r="36" spans="1:12" s="204" customFormat="1" ht="12">
      <c r="A36" s="560" t="s">
        <v>468</v>
      </c>
      <c r="B36" s="560"/>
      <c r="C36" s="560"/>
      <c r="D36" s="560"/>
      <c r="E36" s="560"/>
      <c r="F36" s="560"/>
      <c r="G36" s="560"/>
      <c r="H36" s="560"/>
      <c r="I36" s="560"/>
      <c r="J36" s="560"/>
      <c r="K36" s="560"/>
      <c r="L36" s="560"/>
    </row>
    <row r="37" spans="1:12" s="204" customFormat="1" ht="12">
      <c r="A37" s="560" t="s">
        <v>402</v>
      </c>
      <c r="B37" s="560"/>
      <c r="C37" s="560"/>
      <c r="D37" s="560"/>
      <c r="E37" s="560"/>
      <c r="F37" s="560"/>
      <c r="G37" s="560"/>
      <c r="H37" s="560"/>
      <c r="I37" s="560"/>
      <c r="J37" s="560"/>
      <c r="K37" s="560"/>
      <c r="L37" s="560"/>
    </row>
    <row r="38" spans="1:12" s="204" customFormat="1" ht="12">
      <c r="A38" s="560" t="s">
        <v>714</v>
      </c>
      <c r="B38" s="560"/>
      <c r="C38" s="560"/>
      <c r="D38" s="560"/>
      <c r="E38" s="560"/>
      <c r="F38" s="560"/>
      <c r="G38" s="560"/>
      <c r="H38" s="560"/>
      <c r="I38" s="560"/>
      <c r="J38" s="560"/>
      <c r="K38" s="560"/>
      <c r="L38" s="560"/>
    </row>
    <row r="39" spans="1:12" s="204" customFormat="1" ht="12">
      <c r="A39" s="560" t="s">
        <v>662</v>
      </c>
      <c r="B39" s="560"/>
      <c r="C39" s="560"/>
      <c r="D39" s="560"/>
      <c r="E39" s="560"/>
      <c r="F39" s="560"/>
      <c r="G39" s="560"/>
      <c r="H39" s="560"/>
      <c r="I39" s="560"/>
      <c r="J39" s="560"/>
      <c r="K39" s="560"/>
      <c r="L39" s="560"/>
    </row>
    <row r="40" spans="1:12" s="204" customFormat="1" ht="12">
      <c r="A40" s="910" t="s">
        <v>587</v>
      </c>
      <c r="B40" s="910"/>
      <c r="C40" s="910"/>
      <c r="D40" s="910"/>
      <c r="E40" s="910"/>
      <c r="F40" s="910"/>
      <c r="G40" s="910"/>
      <c r="H40" s="910"/>
      <c r="I40" s="910"/>
      <c r="J40" s="910"/>
      <c r="K40" s="910"/>
      <c r="L40" s="910"/>
    </row>
    <row r="41" spans="1:12" s="611" customFormat="1" ht="12">
      <c r="A41" s="560" t="s">
        <v>742</v>
      </c>
      <c r="B41" s="560"/>
      <c r="C41" s="560"/>
      <c r="D41" s="560"/>
      <c r="E41" s="560"/>
      <c r="F41" s="560"/>
      <c r="G41" s="560"/>
      <c r="H41" s="560"/>
      <c r="I41" s="560"/>
      <c r="J41" s="560"/>
      <c r="K41" s="560"/>
      <c r="L41" s="560"/>
    </row>
    <row r="42" spans="1:12" s="204" customFormat="1" ht="24" customHeight="1">
      <c r="A42" s="775" t="s">
        <v>751</v>
      </c>
      <c r="B42" s="775"/>
      <c r="C42" s="775"/>
      <c r="D42" s="775"/>
      <c r="E42" s="775"/>
      <c r="F42" s="775"/>
      <c r="G42" s="775"/>
      <c r="H42" s="775"/>
      <c r="I42" s="775"/>
      <c r="J42" s="775"/>
      <c r="K42" s="775"/>
      <c r="L42" s="775"/>
    </row>
    <row r="43" spans="1:12" s="204" customFormat="1" ht="13.9" customHeight="1">
      <c r="A43" s="833" t="s">
        <v>743</v>
      </c>
      <c r="B43" s="833"/>
      <c r="C43" s="833"/>
      <c r="D43" s="833"/>
      <c r="E43" s="833"/>
      <c r="F43" s="833"/>
      <c r="G43" s="833"/>
      <c r="H43" s="833"/>
      <c r="I43" s="833"/>
      <c r="J43" s="833"/>
      <c r="K43" s="833"/>
      <c r="L43" s="833"/>
    </row>
    <row r="44" spans="1:12" s="332" customFormat="1" ht="22.9" customHeight="1">
      <c r="A44" s="811" t="s">
        <v>752</v>
      </c>
      <c r="B44" s="910"/>
      <c r="C44" s="910"/>
      <c r="D44" s="910"/>
      <c r="E44" s="910"/>
      <c r="F44" s="910"/>
      <c r="G44" s="910"/>
      <c r="H44" s="910"/>
      <c r="I44" s="910"/>
      <c r="J44" s="910"/>
      <c r="K44" s="910"/>
      <c r="L44" s="910"/>
    </row>
  </sheetData>
  <sheetProtection algorithmName="SHA-512" hashValue="yKLNX9akgG0T+6lVFyQbUfFFJBP5lKZ+WN+GWmCPH8NP1sLmkABPu/NCUR1MQC5RMhmqMX9oGZhL3xwk4KoPSg==" saltValue="uqFYui4AIaEpoN1AVZfFuA==" spinCount="100000" sheet="1" objects="1" scenarios="1"/>
  <mergeCells count="36">
    <mergeCell ref="A8:A12"/>
    <mergeCell ref="B8:B23"/>
    <mergeCell ref="A14:A19"/>
    <mergeCell ref="C8:E8"/>
    <mergeCell ref="C14:E14"/>
    <mergeCell ref="D13:E13"/>
    <mergeCell ref="D19:E19"/>
    <mergeCell ref="F20:F23"/>
    <mergeCell ref="A42:L42"/>
    <mergeCell ref="A20:A22"/>
    <mergeCell ref="C20:D21"/>
    <mergeCell ref="C22:D23"/>
    <mergeCell ref="A40:L40"/>
    <mergeCell ref="F8:F13"/>
    <mergeCell ref="F14:F19"/>
    <mergeCell ref="C9:E9"/>
    <mergeCell ref="D11:D12"/>
    <mergeCell ref="C10:C12"/>
    <mergeCell ref="C15:E15"/>
    <mergeCell ref="C16:C18"/>
    <mergeCell ref="D17:D18"/>
    <mergeCell ref="A44:L44"/>
    <mergeCell ref="C35:E35"/>
    <mergeCell ref="C31:E31"/>
    <mergeCell ref="D30:E30"/>
    <mergeCell ref="D34:E34"/>
    <mergeCell ref="F28:F31"/>
    <mergeCell ref="F32:F35"/>
    <mergeCell ref="C32:E32"/>
    <mergeCell ref="C28:E28"/>
    <mergeCell ref="A28:A31"/>
    <mergeCell ref="A32:A35"/>
    <mergeCell ref="D29:E29"/>
    <mergeCell ref="D33:E33"/>
    <mergeCell ref="B28:B35"/>
    <mergeCell ref="A43:L43"/>
  </mergeCells>
  <phoneticPr fontId="1"/>
  <pageMargins left="0.70866141732283472" right="0.70866141732283472" top="0.74803149606299213" bottom="0.35433070866141736" header="0.31496062992125984" footer="0.31496062992125984"/>
  <pageSetup paperSize="9" orientation="landscape" r:id="rId1"/>
  <rowBreaks count="1" manualBreakCount="1">
    <brk id="25"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30D50-F1A6-4E60-A479-972D3206239F}">
  <sheetPr>
    <tabColor theme="7" tint="0.39997558519241921"/>
  </sheetPr>
  <dimension ref="A1:K43"/>
  <sheetViews>
    <sheetView showGridLines="0" zoomScaleNormal="100" zoomScaleSheetLayoutView="130" workbookViewId="0"/>
  </sheetViews>
  <sheetFormatPr defaultColWidth="8.77734375" defaultRowHeight="15.75"/>
  <cols>
    <col min="1" max="1" width="17.5546875" style="91" customWidth="1"/>
    <col min="2" max="2" width="29.33203125" style="91" customWidth="1"/>
    <col min="3" max="3" width="9.5546875" style="91" customWidth="1"/>
    <col min="4" max="4" width="8.21875" style="91" customWidth="1"/>
    <col min="5" max="9" width="8.109375" style="91" customWidth="1"/>
    <col min="10" max="10" width="8.77734375" style="91" customWidth="1"/>
    <col min="11" max="16384" width="8.77734375" style="91"/>
  </cols>
  <sheetData>
    <row r="1" spans="1:11" s="18" customFormat="1" ht="33">
      <c r="A1" s="16" t="s">
        <v>548</v>
      </c>
    </row>
    <row r="2" spans="1:11" s="18" customFormat="1" ht="10.5" customHeight="1">
      <c r="A2" s="19"/>
    </row>
    <row r="3" spans="1:11" s="18" customFormat="1" ht="16.5" thickBot="1">
      <c r="A3" s="20" t="s">
        <v>1</v>
      </c>
      <c r="B3" s="21"/>
      <c r="C3" s="21"/>
      <c r="D3" s="21"/>
      <c r="E3" s="21"/>
      <c r="F3" s="21"/>
      <c r="G3" s="21"/>
      <c r="H3" s="21"/>
      <c r="I3" s="21"/>
    </row>
    <row r="4" spans="1:11" ht="12" customHeight="1" thickTop="1"/>
    <row r="5" spans="1:11" s="3" customFormat="1">
      <c r="A5" s="5" t="s">
        <v>141</v>
      </c>
      <c r="J5" s="4"/>
      <c r="K5" s="158"/>
    </row>
    <row r="6" spans="1:11">
      <c r="A6" s="157" t="s">
        <v>523</v>
      </c>
      <c r="I6" s="209" t="s">
        <v>190</v>
      </c>
    </row>
    <row r="7" spans="1:11" ht="24">
      <c r="A7" s="520" t="s">
        <v>45</v>
      </c>
      <c r="B7" s="709"/>
      <c r="C7" s="711"/>
      <c r="D7" s="521" t="s">
        <v>5</v>
      </c>
      <c r="E7" s="363" t="s">
        <v>6</v>
      </c>
      <c r="F7" s="363" t="s">
        <v>7</v>
      </c>
      <c r="G7" s="363" t="s">
        <v>8</v>
      </c>
      <c r="H7" s="363" t="s">
        <v>9</v>
      </c>
      <c r="I7" s="363" t="s">
        <v>10</v>
      </c>
    </row>
    <row r="8" spans="1:11" s="22" customFormat="1" ht="21" customHeight="1">
      <c r="A8" s="879" t="s">
        <v>138</v>
      </c>
      <c r="B8" s="894" t="s">
        <v>619</v>
      </c>
      <c r="C8" s="710" t="s">
        <v>109</v>
      </c>
      <c r="D8" s="37" t="s">
        <v>191</v>
      </c>
      <c r="E8" s="401">
        <f t="shared" ref="E8" si="0">E11/E14*100</f>
        <v>30</v>
      </c>
      <c r="F8" s="401">
        <f>F11/F14*100</f>
        <v>97.196261682242991</v>
      </c>
      <c r="G8" s="401">
        <f>G11/G14*100</f>
        <v>100.99009900990099</v>
      </c>
      <c r="H8" s="401">
        <v>99.2</v>
      </c>
      <c r="I8" s="578">
        <v>102.7</v>
      </c>
    </row>
    <row r="9" spans="1:11" s="22" customFormat="1" ht="21" customHeight="1">
      <c r="A9" s="880"/>
      <c r="B9" s="758"/>
      <c r="C9" s="238" t="s">
        <v>192</v>
      </c>
      <c r="D9" s="51"/>
      <c r="E9" s="395">
        <v>20.9</v>
      </c>
      <c r="F9" s="395">
        <v>95.6</v>
      </c>
      <c r="G9" s="395">
        <v>100</v>
      </c>
      <c r="H9" s="395">
        <v>100</v>
      </c>
      <c r="I9" s="579">
        <v>102.2</v>
      </c>
    </row>
    <row r="10" spans="1:11" s="22" customFormat="1" ht="21" customHeight="1">
      <c r="A10" s="880"/>
      <c r="B10" s="895"/>
      <c r="C10" s="402" t="s">
        <v>193</v>
      </c>
      <c r="D10" s="40"/>
      <c r="E10" s="397">
        <v>85.7</v>
      </c>
      <c r="F10" s="397">
        <v>106.3</v>
      </c>
      <c r="G10" s="397">
        <v>110</v>
      </c>
      <c r="H10" s="397">
        <v>92.3</v>
      </c>
      <c r="I10" s="580">
        <v>105.3</v>
      </c>
    </row>
    <row r="11" spans="1:11" s="22" customFormat="1" ht="21" customHeight="1">
      <c r="A11" s="880"/>
      <c r="B11" s="894" t="s">
        <v>638</v>
      </c>
      <c r="C11" s="400" t="s">
        <v>109</v>
      </c>
      <c r="D11" s="37" t="s">
        <v>196</v>
      </c>
      <c r="E11" s="403">
        <f>SUM(E12:E13)</f>
        <v>30</v>
      </c>
      <c r="F11" s="403">
        <f>SUM(F12:F13)</f>
        <v>104</v>
      </c>
      <c r="G11" s="403">
        <f>SUM(G12:G13)</f>
        <v>102</v>
      </c>
      <c r="H11" s="403">
        <f>SUM(H12:H13)</f>
        <v>129</v>
      </c>
      <c r="I11" s="403">
        <f>SUM(I12:I13)</f>
        <v>115</v>
      </c>
    </row>
    <row r="12" spans="1:11" s="22" customFormat="1" ht="21" customHeight="1">
      <c r="A12" s="880"/>
      <c r="B12" s="758"/>
      <c r="C12" s="238" t="s">
        <v>194</v>
      </c>
      <c r="D12" s="51"/>
      <c r="E12" s="57">
        <v>18</v>
      </c>
      <c r="F12" s="57">
        <v>87</v>
      </c>
      <c r="G12" s="57">
        <v>91</v>
      </c>
      <c r="H12" s="57">
        <v>117</v>
      </c>
      <c r="I12" s="581">
        <v>95</v>
      </c>
    </row>
    <row r="13" spans="1:11" s="22" customFormat="1" ht="21" customHeight="1">
      <c r="A13" s="880"/>
      <c r="B13" s="895"/>
      <c r="C13" s="402" t="s">
        <v>197</v>
      </c>
      <c r="D13" s="40"/>
      <c r="E13" s="60">
        <v>12</v>
      </c>
      <c r="F13" s="60">
        <v>17</v>
      </c>
      <c r="G13" s="60">
        <v>11</v>
      </c>
      <c r="H13" s="60">
        <v>12</v>
      </c>
      <c r="I13" s="582">
        <v>20</v>
      </c>
    </row>
    <row r="14" spans="1:11" s="22" customFormat="1" ht="21" customHeight="1">
      <c r="A14" s="539"/>
      <c r="B14" s="894" t="s">
        <v>639</v>
      </c>
      <c r="C14" s="400" t="s">
        <v>109</v>
      </c>
      <c r="D14" s="37" t="s">
        <v>51</v>
      </c>
      <c r="E14" s="403">
        <f>SUM(E15:E16)</f>
        <v>100</v>
      </c>
      <c r="F14" s="403">
        <f>SUM(F15:F16)</f>
        <v>107</v>
      </c>
      <c r="G14" s="403">
        <f>SUM(G15:G16)</f>
        <v>101</v>
      </c>
      <c r="H14" s="403">
        <f>SUM(H15:H16)</f>
        <v>130</v>
      </c>
      <c r="I14" s="403">
        <f>SUM(I15:I16)</f>
        <v>112</v>
      </c>
    </row>
    <row r="15" spans="1:11" s="22" customFormat="1" ht="21" customHeight="1">
      <c r="A15" s="539"/>
      <c r="B15" s="758"/>
      <c r="C15" s="238" t="s">
        <v>194</v>
      </c>
      <c r="D15" s="51"/>
      <c r="E15" s="57">
        <v>86</v>
      </c>
      <c r="F15" s="57">
        <v>91</v>
      </c>
      <c r="G15" s="57">
        <v>91</v>
      </c>
      <c r="H15" s="57">
        <v>117</v>
      </c>
      <c r="I15" s="581">
        <v>93</v>
      </c>
    </row>
    <row r="16" spans="1:11" s="22" customFormat="1" ht="21" customHeight="1">
      <c r="A16" s="539"/>
      <c r="B16" s="895"/>
      <c r="C16" s="402" t="s">
        <v>197</v>
      </c>
      <c r="D16" s="40"/>
      <c r="E16" s="60">
        <v>14</v>
      </c>
      <c r="F16" s="60">
        <v>16</v>
      </c>
      <c r="G16" s="60">
        <v>10</v>
      </c>
      <c r="H16" s="60">
        <v>13</v>
      </c>
      <c r="I16" s="582">
        <v>19</v>
      </c>
    </row>
    <row r="17" spans="1:9" s="22" customFormat="1" ht="15.6" customHeight="1">
      <c r="A17" s="539"/>
      <c r="B17" s="894" t="s">
        <v>640</v>
      </c>
      <c r="C17" s="947" t="s">
        <v>198</v>
      </c>
      <c r="D17" s="945" t="s">
        <v>403</v>
      </c>
      <c r="E17" s="395">
        <v>100</v>
      </c>
      <c r="F17" s="395">
        <v>100</v>
      </c>
      <c r="G17" s="395">
        <v>100</v>
      </c>
      <c r="H17" s="395">
        <v>100</v>
      </c>
      <c r="I17" s="583">
        <v>100</v>
      </c>
    </row>
    <row r="18" spans="1:9" s="22" customFormat="1" ht="15.6" customHeight="1">
      <c r="A18" s="539"/>
      <c r="B18" s="758"/>
      <c r="C18" s="948"/>
      <c r="D18" s="908"/>
      <c r="E18" s="404" t="s">
        <v>199</v>
      </c>
      <c r="F18" s="404" t="s">
        <v>200</v>
      </c>
      <c r="G18" s="405" t="s">
        <v>404</v>
      </c>
      <c r="H18" s="405" t="s">
        <v>405</v>
      </c>
      <c r="I18" s="584" t="s">
        <v>201</v>
      </c>
    </row>
    <row r="19" spans="1:9" s="22" customFormat="1" ht="15.6" customHeight="1">
      <c r="A19" s="539"/>
      <c r="B19" s="758"/>
      <c r="C19" s="948" t="s">
        <v>197</v>
      </c>
      <c r="D19" s="908"/>
      <c r="E19" s="406">
        <v>100</v>
      </c>
      <c r="F19" s="406">
        <v>100</v>
      </c>
      <c r="G19" s="406">
        <v>100</v>
      </c>
      <c r="H19" s="406">
        <v>100</v>
      </c>
      <c r="I19" s="585">
        <v>100</v>
      </c>
    </row>
    <row r="20" spans="1:9" s="22" customFormat="1" ht="15.6" customHeight="1">
      <c r="A20" s="539"/>
      <c r="B20" s="895"/>
      <c r="C20" s="949"/>
      <c r="D20" s="946"/>
      <c r="E20" s="60" t="s">
        <v>202</v>
      </c>
      <c r="F20" s="60" t="s">
        <v>203</v>
      </c>
      <c r="G20" s="407" t="s">
        <v>199</v>
      </c>
      <c r="H20" s="407" t="s">
        <v>204</v>
      </c>
      <c r="I20" s="586" t="s">
        <v>204</v>
      </c>
    </row>
    <row r="21" spans="1:9" s="22" customFormat="1" ht="15.6" customHeight="1">
      <c r="A21" s="539"/>
      <c r="B21" s="894" t="s">
        <v>641</v>
      </c>
      <c r="C21" s="947" t="s">
        <v>198</v>
      </c>
      <c r="D21" s="945" t="s">
        <v>403</v>
      </c>
      <c r="E21" s="395">
        <v>100</v>
      </c>
      <c r="F21" s="395">
        <v>100</v>
      </c>
      <c r="G21" s="395">
        <v>91.9</v>
      </c>
      <c r="H21" s="395">
        <v>96.5</v>
      </c>
      <c r="I21" s="583">
        <v>97.8</v>
      </c>
    </row>
    <row r="22" spans="1:9" s="22" customFormat="1" ht="15.6" customHeight="1">
      <c r="A22" s="539"/>
      <c r="B22" s="758"/>
      <c r="C22" s="948"/>
      <c r="D22" s="908"/>
      <c r="E22" s="404" t="s">
        <v>205</v>
      </c>
      <c r="F22" s="404" t="s">
        <v>206</v>
      </c>
      <c r="G22" s="405" t="s">
        <v>406</v>
      </c>
      <c r="H22" s="405" t="s">
        <v>407</v>
      </c>
      <c r="I22" s="584" t="s">
        <v>207</v>
      </c>
    </row>
    <row r="23" spans="1:9" s="22" customFormat="1" ht="15.6" customHeight="1">
      <c r="A23" s="539"/>
      <c r="B23" s="758"/>
      <c r="C23" s="948" t="s">
        <v>197</v>
      </c>
      <c r="D23" s="908"/>
      <c r="E23" s="406">
        <v>100</v>
      </c>
      <c r="F23" s="406">
        <v>100</v>
      </c>
      <c r="G23" s="406">
        <v>100</v>
      </c>
      <c r="H23" s="406">
        <v>93.3</v>
      </c>
      <c r="I23" s="585">
        <v>92.3</v>
      </c>
    </row>
    <row r="24" spans="1:9" s="22" customFormat="1" ht="15.6" customHeight="1">
      <c r="A24" s="40"/>
      <c r="B24" s="895"/>
      <c r="C24" s="949"/>
      <c r="D24" s="946"/>
      <c r="E24" s="60" t="s">
        <v>202</v>
      </c>
      <c r="F24" s="60" t="s">
        <v>199</v>
      </c>
      <c r="G24" s="407" t="s">
        <v>203</v>
      </c>
      <c r="H24" s="407" t="s">
        <v>408</v>
      </c>
      <c r="I24" s="586" t="s">
        <v>208</v>
      </c>
    </row>
    <row r="25" spans="1:9" s="204" customFormat="1" ht="12">
      <c r="A25" s="560" t="s">
        <v>209</v>
      </c>
      <c r="B25" s="560"/>
      <c r="C25" s="560"/>
      <c r="D25" s="560"/>
      <c r="E25" s="560"/>
      <c r="F25" s="560"/>
      <c r="G25" s="560"/>
      <c r="H25" s="560"/>
      <c r="I25" s="560"/>
    </row>
    <row r="26" spans="1:9" s="204" customFormat="1" ht="12">
      <c r="A26" s="560" t="s">
        <v>210</v>
      </c>
      <c r="B26" s="560"/>
      <c r="C26" s="560"/>
      <c r="D26" s="560"/>
      <c r="E26" s="560"/>
      <c r="F26" s="560"/>
      <c r="G26" s="560"/>
      <c r="H26" s="560"/>
      <c r="I26" s="560"/>
    </row>
    <row r="27" spans="1:9" s="204" customFormat="1" ht="12">
      <c r="A27" s="560" t="s">
        <v>211</v>
      </c>
      <c r="B27" s="560"/>
      <c r="C27" s="560"/>
      <c r="D27" s="560"/>
      <c r="E27" s="560"/>
      <c r="F27" s="560"/>
      <c r="G27" s="560"/>
      <c r="H27" s="560"/>
      <c r="I27" s="560"/>
    </row>
    <row r="28" spans="1:9" s="204" customFormat="1" ht="24" customHeight="1">
      <c r="A28" s="811" t="s">
        <v>617</v>
      </c>
      <c r="B28" s="811"/>
      <c r="C28" s="811"/>
      <c r="D28" s="811"/>
      <c r="E28" s="811"/>
      <c r="F28" s="811"/>
      <c r="G28" s="811"/>
      <c r="H28" s="811"/>
      <c r="I28" s="811"/>
    </row>
    <row r="29" spans="1:9" s="204" customFormat="1" ht="12">
      <c r="A29" s="560" t="s">
        <v>642</v>
      </c>
      <c r="B29" s="560"/>
      <c r="C29" s="560"/>
      <c r="D29" s="560"/>
      <c r="E29" s="560"/>
      <c r="F29" s="560"/>
      <c r="G29" s="560"/>
      <c r="H29" s="560"/>
      <c r="I29" s="560"/>
    </row>
    <row r="30" spans="1:9" s="204" customFormat="1" ht="12">
      <c r="A30" s="560" t="s">
        <v>469</v>
      </c>
      <c r="B30" s="560"/>
      <c r="C30" s="560"/>
      <c r="D30" s="560"/>
      <c r="E30" s="560"/>
      <c r="F30" s="560"/>
      <c r="G30" s="560"/>
      <c r="H30" s="560"/>
      <c r="I30" s="560"/>
    </row>
    <row r="31" spans="1:9" s="204" customFormat="1" ht="12">
      <c r="A31" s="560" t="s">
        <v>643</v>
      </c>
      <c r="B31" s="560"/>
      <c r="C31" s="560"/>
      <c r="D31" s="560"/>
      <c r="E31" s="560"/>
      <c r="F31" s="560"/>
      <c r="G31" s="560"/>
      <c r="H31" s="560"/>
      <c r="I31" s="560"/>
    </row>
    <row r="32" spans="1:9" s="204" customFormat="1" ht="12">
      <c r="A32" s="910" t="s">
        <v>744</v>
      </c>
      <c r="B32" s="910"/>
      <c r="C32" s="910"/>
      <c r="D32" s="910"/>
      <c r="E32" s="910"/>
      <c r="F32" s="910"/>
      <c r="G32" s="910"/>
      <c r="H32" s="910"/>
      <c r="I32" s="910"/>
    </row>
    <row r="33" spans="1:9" s="204" customFormat="1" ht="12">
      <c r="A33" s="560" t="s">
        <v>212</v>
      </c>
      <c r="B33" s="560"/>
      <c r="C33" s="560"/>
      <c r="D33" s="560"/>
      <c r="E33" s="560"/>
      <c r="F33" s="560"/>
      <c r="G33" s="560"/>
      <c r="H33" s="560"/>
      <c r="I33" s="560"/>
    </row>
    <row r="34" spans="1:9" s="204" customFormat="1" ht="12">
      <c r="A34" s="560" t="s">
        <v>644</v>
      </c>
      <c r="B34" s="560"/>
      <c r="C34" s="560"/>
      <c r="D34" s="560"/>
      <c r="E34" s="560"/>
      <c r="F34" s="560"/>
      <c r="G34" s="560"/>
      <c r="H34" s="560"/>
      <c r="I34" s="560"/>
    </row>
    <row r="35" spans="1:9" s="204" customFormat="1" ht="12">
      <c r="A35" s="560" t="s">
        <v>618</v>
      </c>
      <c r="B35" s="560"/>
      <c r="C35" s="560"/>
      <c r="D35" s="560"/>
      <c r="E35" s="560"/>
      <c r="F35" s="560"/>
      <c r="G35" s="560"/>
      <c r="H35" s="560"/>
      <c r="I35" s="560"/>
    </row>
    <row r="36" spans="1:9" s="204" customFormat="1" ht="12">
      <c r="A36" s="560" t="s">
        <v>645</v>
      </c>
      <c r="B36" s="560"/>
      <c r="C36" s="560"/>
      <c r="D36" s="560"/>
      <c r="E36" s="560"/>
      <c r="F36" s="560"/>
      <c r="G36" s="560"/>
      <c r="H36" s="560"/>
      <c r="I36" s="560"/>
    </row>
    <row r="37" spans="1:9" s="204" customFormat="1" ht="22.5" customHeight="1">
      <c r="A37" s="774" t="s">
        <v>745</v>
      </c>
      <c r="B37" s="774"/>
      <c r="C37" s="774"/>
      <c r="D37" s="774"/>
      <c r="E37" s="774"/>
      <c r="F37" s="774"/>
      <c r="G37" s="774"/>
      <c r="H37" s="774"/>
      <c r="I37" s="774"/>
    </row>
    <row r="38" spans="1:9" s="204" customFormat="1" ht="12">
      <c r="A38" s="222"/>
      <c r="B38" s="222"/>
      <c r="C38" s="222"/>
      <c r="D38" s="222"/>
      <c r="E38" s="222"/>
      <c r="F38" s="222"/>
      <c r="G38" s="222"/>
      <c r="H38" s="222"/>
      <c r="I38" s="222"/>
    </row>
    <row r="39" spans="1:9" s="204" customFormat="1" ht="11.25" customHeight="1"/>
    <row r="40" spans="1:9" s="204" customFormat="1" ht="12"/>
    <row r="41" spans="1:9" s="204" customFormat="1" ht="12"/>
    <row r="42" spans="1:9" s="204" customFormat="1" ht="12"/>
    <row r="43" spans="1:9" s="204" customFormat="1" ht="12"/>
  </sheetData>
  <sheetProtection algorithmName="SHA-512" hashValue="ybGpU2JVbBjRCD35nb3jRvUHJE46nW//uyl5Pd3TAjFqUQBpVNpuMBIe6xfKjfXE6TwFMYFaR/F4KH8ro9m8BQ==" saltValue="fJ2XhUjxtprdQCH01dvrEw==" spinCount="100000" sheet="1" objects="1" scenarios="1"/>
  <mergeCells count="15">
    <mergeCell ref="D21:D24"/>
    <mergeCell ref="A28:I28"/>
    <mergeCell ref="A37:I37"/>
    <mergeCell ref="C21:C22"/>
    <mergeCell ref="C23:C24"/>
    <mergeCell ref="B21:B24"/>
    <mergeCell ref="A32:I32"/>
    <mergeCell ref="A8:A13"/>
    <mergeCell ref="B8:B10"/>
    <mergeCell ref="B11:B13"/>
    <mergeCell ref="B14:B16"/>
    <mergeCell ref="D17:D20"/>
    <mergeCell ref="C17:C18"/>
    <mergeCell ref="C19:C20"/>
    <mergeCell ref="B17:B20"/>
  </mergeCells>
  <phoneticPr fontId="1"/>
  <pageMargins left="0.70866141732283472" right="0.70866141732283472" top="0.74803149606299213" bottom="0.74803149606299213" header="0.31496062992125984" footer="0.31496062992125984"/>
  <pageSetup paperSize="9" orientation="landscape" r:id="rId1"/>
  <rowBreaks count="1" manualBreakCount="1">
    <brk id="2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8E88-DEF7-4E4F-9DA4-1FE3AC80B8D0}">
  <sheetPr>
    <tabColor theme="7" tint="0.39997558519241921"/>
  </sheetPr>
  <dimension ref="A1:I39"/>
  <sheetViews>
    <sheetView showGridLines="0" zoomScaleNormal="100" zoomScaleSheetLayoutView="130" workbookViewId="0"/>
  </sheetViews>
  <sheetFormatPr defaultColWidth="8.77734375" defaultRowHeight="15.75"/>
  <cols>
    <col min="1" max="1" width="17.5546875" style="91" customWidth="1"/>
    <col min="2" max="2" width="29.33203125" style="91" customWidth="1"/>
    <col min="3" max="3" width="9.21875" style="91" customWidth="1"/>
    <col min="4" max="4" width="8.21875" style="91" customWidth="1"/>
    <col min="5" max="9" width="8.6640625" style="91" customWidth="1"/>
    <col min="10" max="16384" width="8.77734375" style="91"/>
  </cols>
  <sheetData>
    <row r="1" spans="1:9" s="18" customFormat="1" ht="33">
      <c r="A1" s="16" t="s">
        <v>548</v>
      </c>
    </row>
    <row r="2" spans="1:9" s="18" customFormat="1" ht="10.5" customHeight="1">
      <c r="A2" s="19"/>
    </row>
    <row r="3" spans="1:9" s="18" customFormat="1" ht="16.5" thickBot="1">
      <c r="A3" s="20" t="s">
        <v>1</v>
      </c>
      <c r="B3" s="21"/>
      <c r="C3" s="21"/>
      <c r="D3" s="21"/>
      <c r="E3" s="21"/>
      <c r="F3" s="21"/>
      <c r="G3" s="21"/>
      <c r="H3" s="21"/>
      <c r="I3" s="21"/>
    </row>
    <row r="4" spans="1:9" ht="12" customHeight="1" thickTop="1"/>
    <row r="5" spans="1:9" ht="15" customHeight="1">
      <c r="A5" s="5" t="s">
        <v>141</v>
      </c>
    </row>
    <row r="6" spans="1:9" ht="15" customHeight="1">
      <c r="A6" s="157" t="s">
        <v>718</v>
      </c>
    </row>
    <row r="7" spans="1:9" s="204" customFormat="1">
      <c r="A7" s="229" t="s">
        <v>213</v>
      </c>
      <c r="B7" s="222"/>
      <c r="C7" s="222"/>
      <c r="D7" s="222"/>
      <c r="E7" s="222"/>
      <c r="F7" s="222"/>
      <c r="G7" s="222"/>
      <c r="H7" s="222"/>
      <c r="I7" s="222"/>
    </row>
    <row r="8" spans="1:9" s="161" customFormat="1" ht="24.6" customHeight="1">
      <c r="A8" s="212" t="s">
        <v>45</v>
      </c>
      <c r="B8" s="230"/>
      <c r="C8" s="231"/>
      <c r="D8" s="211" t="s">
        <v>5</v>
      </c>
      <c r="E8" s="141" t="s">
        <v>6</v>
      </c>
      <c r="F8" s="141" t="s">
        <v>7</v>
      </c>
      <c r="G8" s="141" t="s">
        <v>8</v>
      </c>
      <c r="H8" s="141" t="s">
        <v>9</v>
      </c>
      <c r="I8" s="141" t="s">
        <v>10</v>
      </c>
    </row>
    <row r="9" spans="1:9" s="161" customFormat="1" ht="12.6" customHeight="1">
      <c r="A9" s="512" t="s">
        <v>214</v>
      </c>
      <c r="B9" s="953" t="s">
        <v>388</v>
      </c>
      <c r="C9" s="223" t="s">
        <v>109</v>
      </c>
      <c r="D9" s="227" t="s">
        <v>51</v>
      </c>
      <c r="E9" s="225">
        <f>SUM(E10:E11)</f>
        <v>2</v>
      </c>
      <c r="F9" s="225">
        <f>SUM(F10:F11)</f>
        <v>2</v>
      </c>
      <c r="G9" s="225">
        <f>SUM(G10:G11)</f>
        <v>1</v>
      </c>
      <c r="H9" s="225">
        <f>SUM(H10:H11)</f>
        <v>0</v>
      </c>
      <c r="I9" s="455">
        <f>SUM(I10:I11)</f>
        <v>3</v>
      </c>
    </row>
    <row r="10" spans="1:9" s="161" customFormat="1" ht="12.6" customHeight="1">
      <c r="A10" s="513" t="s">
        <v>215</v>
      </c>
      <c r="B10" s="954"/>
      <c r="C10" s="224" t="s">
        <v>194</v>
      </c>
      <c r="E10" s="232">
        <v>2</v>
      </c>
      <c r="F10" s="232">
        <v>2</v>
      </c>
      <c r="G10" s="232">
        <v>1</v>
      </c>
      <c r="H10" s="232">
        <v>0</v>
      </c>
      <c r="I10" s="232">
        <v>3</v>
      </c>
    </row>
    <row r="11" spans="1:9" s="161" customFormat="1" ht="12.6" customHeight="1">
      <c r="A11" s="513"/>
      <c r="B11" s="920"/>
      <c r="C11" s="172" t="s">
        <v>197</v>
      </c>
      <c r="D11" s="162"/>
      <c r="E11" s="233">
        <v>0</v>
      </c>
      <c r="F11" s="233">
        <v>0</v>
      </c>
      <c r="G11" s="233">
        <v>0</v>
      </c>
      <c r="H11" s="233">
        <v>0</v>
      </c>
      <c r="I11" s="233">
        <v>0</v>
      </c>
    </row>
    <row r="12" spans="1:9" s="161" customFormat="1" ht="12" customHeight="1">
      <c r="A12" s="165"/>
      <c r="B12" s="821" t="s">
        <v>216</v>
      </c>
      <c r="C12" s="223" t="s">
        <v>109</v>
      </c>
      <c r="D12" s="228" t="s">
        <v>217</v>
      </c>
      <c r="E12" s="225">
        <v>24</v>
      </c>
      <c r="F12" s="225">
        <v>140</v>
      </c>
      <c r="G12" s="225">
        <v>155</v>
      </c>
      <c r="H12" s="225">
        <v>0</v>
      </c>
      <c r="I12" s="456">
        <f>SUM(I13,I14)</f>
        <v>183</v>
      </c>
    </row>
    <row r="13" spans="1:9" s="161" customFormat="1" ht="12" customHeight="1">
      <c r="A13" s="165"/>
      <c r="B13" s="792"/>
      <c r="C13" s="224" t="s">
        <v>194</v>
      </c>
      <c r="E13" s="232">
        <v>24</v>
      </c>
      <c r="F13" s="232">
        <v>140</v>
      </c>
      <c r="G13" s="232">
        <v>155</v>
      </c>
      <c r="H13" s="232">
        <v>0</v>
      </c>
      <c r="I13" s="232">
        <v>183</v>
      </c>
    </row>
    <row r="14" spans="1:9" s="161" customFormat="1" ht="12" customHeight="1">
      <c r="A14" s="165"/>
      <c r="B14" s="941"/>
      <c r="C14" s="172" t="s">
        <v>197</v>
      </c>
      <c r="E14" s="233">
        <v>0</v>
      </c>
      <c r="F14" s="233">
        <v>0</v>
      </c>
      <c r="G14" s="233">
        <v>0</v>
      </c>
      <c r="H14" s="233">
        <v>0</v>
      </c>
      <c r="I14" s="233">
        <v>0</v>
      </c>
    </row>
    <row r="15" spans="1:9" s="161" customFormat="1" ht="12" customHeight="1">
      <c r="A15" s="165"/>
      <c r="B15" s="950" t="s">
        <v>218</v>
      </c>
      <c r="C15" s="223" t="s">
        <v>109</v>
      </c>
      <c r="D15" s="228" t="s">
        <v>217</v>
      </c>
      <c r="E15" s="326">
        <v>12</v>
      </c>
      <c r="F15" s="326">
        <v>70</v>
      </c>
      <c r="G15" s="326">
        <v>155</v>
      </c>
      <c r="H15" s="326">
        <v>0</v>
      </c>
      <c r="I15" s="457">
        <f>SUM(I16,I17)</f>
        <v>61.1</v>
      </c>
    </row>
    <row r="16" spans="1:9" s="161" customFormat="1" ht="12" customHeight="1">
      <c r="A16" s="165"/>
      <c r="B16" s="951"/>
      <c r="C16" s="224" t="s">
        <v>194</v>
      </c>
      <c r="E16" s="324">
        <v>12</v>
      </c>
      <c r="F16" s="324">
        <v>70</v>
      </c>
      <c r="G16" s="324">
        <v>155</v>
      </c>
      <c r="H16" s="324">
        <v>0</v>
      </c>
      <c r="I16" s="324">
        <v>61.1</v>
      </c>
    </row>
    <row r="17" spans="1:9" s="161" customFormat="1" ht="12" customHeight="1">
      <c r="A17" s="166"/>
      <c r="B17" s="952"/>
      <c r="C17" s="172" t="s">
        <v>197</v>
      </c>
      <c r="D17" s="162"/>
      <c r="E17" s="325">
        <v>0</v>
      </c>
      <c r="F17" s="325">
        <v>0</v>
      </c>
      <c r="G17" s="325">
        <v>0</v>
      </c>
      <c r="H17" s="325">
        <v>0</v>
      </c>
      <c r="I17" s="325">
        <v>0</v>
      </c>
    </row>
    <row r="18" spans="1:9" s="161" customFormat="1" ht="12" customHeight="1">
      <c r="E18" s="234"/>
      <c r="F18" s="234"/>
      <c r="G18" s="234"/>
      <c r="H18" s="235"/>
      <c r="I18" s="252"/>
    </row>
    <row r="19" spans="1:9" s="161" customFormat="1">
      <c r="A19" s="229" t="s">
        <v>719</v>
      </c>
      <c r="E19" s="234"/>
      <c r="F19" s="234"/>
      <c r="G19" s="234"/>
      <c r="H19" s="235"/>
      <c r="I19" s="235"/>
    </row>
    <row r="20" spans="1:9" s="161" customFormat="1" ht="24.6" customHeight="1">
      <c r="A20" s="212" t="s">
        <v>45</v>
      </c>
      <c r="B20" s="230"/>
      <c r="C20" s="231"/>
      <c r="D20" s="211" t="s">
        <v>5</v>
      </c>
      <c r="E20" s="141" t="s">
        <v>6</v>
      </c>
      <c r="F20" s="141" t="s">
        <v>7</v>
      </c>
      <c r="G20" s="141" t="s">
        <v>8</v>
      </c>
      <c r="H20" s="141" t="s">
        <v>9</v>
      </c>
      <c r="I20" s="141" t="s">
        <v>10</v>
      </c>
    </row>
    <row r="21" spans="1:9" s="161" customFormat="1" ht="12.6" customHeight="1">
      <c r="A21" s="512" t="s">
        <v>214</v>
      </c>
      <c r="B21" s="953" t="s">
        <v>387</v>
      </c>
      <c r="C21" s="223" t="s">
        <v>109</v>
      </c>
      <c r="D21" s="227" t="s">
        <v>51</v>
      </c>
      <c r="E21" s="225">
        <f>SUM(E22:E23)</f>
        <v>70</v>
      </c>
      <c r="F21" s="225">
        <f>SUM(F22:F23)</f>
        <v>67</v>
      </c>
      <c r="G21" s="225">
        <f>SUM(G22:G23)</f>
        <v>67</v>
      </c>
      <c r="H21" s="225">
        <f>SUM(H22:H23)</f>
        <v>83</v>
      </c>
      <c r="I21" s="225">
        <f>SUM(I22:I23)</f>
        <v>105</v>
      </c>
    </row>
    <row r="22" spans="1:9" s="161" customFormat="1" ht="12" customHeight="1">
      <c r="A22" s="513" t="s">
        <v>215</v>
      </c>
      <c r="B22" s="954"/>
      <c r="C22" s="224" t="s">
        <v>194</v>
      </c>
      <c r="E22" s="232">
        <v>57</v>
      </c>
      <c r="F22" s="232">
        <v>52</v>
      </c>
      <c r="G22" s="232">
        <v>49</v>
      </c>
      <c r="H22" s="232">
        <v>67</v>
      </c>
      <c r="I22" s="232">
        <v>89</v>
      </c>
    </row>
    <row r="23" spans="1:9" s="161" customFormat="1" ht="12.6" customHeight="1">
      <c r="A23" s="513"/>
      <c r="B23" s="920"/>
      <c r="C23" s="172" t="s">
        <v>197</v>
      </c>
      <c r="D23" s="162"/>
      <c r="E23" s="233">
        <v>13</v>
      </c>
      <c r="F23" s="233">
        <v>15</v>
      </c>
      <c r="G23" s="233">
        <v>18</v>
      </c>
      <c r="H23" s="233">
        <v>16</v>
      </c>
      <c r="I23" s="233">
        <v>16</v>
      </c>
    </row>
    <row r="24" spans="1:9" s="161" customFormat="1" ht="12" customHeight="1">
      <c r="A24" s="165"/>
      <c r="B24" s="821" t="s">
        <v>219</v>
      </c>
      <c r="C24" s="223" t="s">
        <v>109</v>
      </c>
      <c r="D24" s="228" t="s">
        <v>217</v>
      </c>
      <c r="E24" s="323">
        <v>288.2</v>
      </c>
      <c r="F24" s="323">
        <v>303.5</v>
      </c>
      <c r="G24" s="323">
        <v>305.89999999999998</v>
      </c>
      <c r="H24" s="323">
        <v>351</v>
      </c>
      <c r="I24" s="328">
        <f>I25+I26</f>
        <v>563</v>
      </c>
    </row>
    <row r="25" spans="1:9" s="161" customFormat="1" ht="12" customHeight="1">
      <c r="A25" s="165"/>
      <c r="B25" s="792"/>
      <c r="C25" s="224" t="s">
        <v>194</v>
      </c>
      <c r="E25" s="324">
        <v>225.9</v>
      </c>
      <c r="F25" s="324">
        <v>239.5</v>
      </c>
      <c r="G25" s="324">
        <v>230.3</v>
      </c>
      <c r="H25" s="324">
        <v>283</v>
      </c>
      <c r="I25" s="324">
        <v>485</v>
      </c>
    </row>
    <row r="26" spans="1:9" s="161" customFormat="1" ht="12" customHeight="1">
      <c r="A26" s="165"/>
      <c r="B26" s="941"/>
      <c r="C26" s="172" t="s">
        <v>197</v>
      </c>
      <c r="E26" s="325">
        <v>62.3</v>
      </c>
      <c r="F26" s="325">
        <v>64</v>
      </c>
      <c r="G26" s="325">
        <v>75.599999999999994</v>
      </c>
      <c r="H26" s="325">
        <v>68</v>
      </c>
      <c r="I26" s="325">
        <v>78</v>
      </c>
    </row>
    <row r="27" spans="1:9" s="161" customFormat="1" ht="12" customHeight="1">
      <c r="A27" s="165"/>
      <c r="B27" s="950" t="s">
        <v>218</v>
      </c>
      <c r="C27" s="223" t="s">
        <v>109</v>
      </c>
      <c r="D27" s="228" t="s">
        <v>217</v>
      </c>
      <c r="E27" s="323">
        <v>4.1171428571428565</v>
      </c>
      <c r="F27" s="323">
        <v>4.5298507462686564</v>
      </c>
      <c r="G27" s="323">
        <v>4.5656716417910443</v>
      </c>
      <c r="H27" s="323">
        <v>4.2</v>
      </c>
      <c r="I27" s="328">
        <v>5</v>
      </c>
    </row>
    <row r="28" spans="1:9" s="161" customFormat="1" ht="12" customHeight="1">
      <c r="A28" s="165"/>
      <c r="B28" s="951"/>
      <c r="C28" s="224" t="s">
        <v>194</v>
      </c>
      <c r="E28" s="324">
        <v>4</v>
      </c>
      <c r="F28" s="324">
        <v>4.5999999999999996</v>
      </c>
      <c r="G28" s="324">
        <v>4.7</v>
      </c>
      <c r="H28" s="324">
        <v>4.2</v>
      </c>
      <c r="I28" s="324">
        <v>5.5</v>
      </c>
    </row>
    <row r="29" spans="1:9" s="161" customFormat="1" ht="12" customHeight="1">
      <c r="A29" s="166"/>
      <c r="B29" s="952"/>
      <c r="C29" s="172" t="s">
        <v>197</v>
      </c>
      <c r="D29" s="162"/>
      <c r="E29" s="325">
        <v>4.8</v>
      </c>
      <c r="F29" s="325">
        <v>4.3</v>
      </c>
      <c r="G29" s="325">
        <v>4.2</v>
      </c>
      <c r="H29" s="325">
        <v>4.3</v>
      </c>
      <c r="I29" s="325">
        <v>3.9</v>
      </c>
    </row>
    <row r="30" spans="1:9" s="204" customFormat="1" ht="10.9" customHeight="1">
      <c r="A30" s="560" t="s">
        <v>717</v>
      </c>
      <c r="B30" s="571"/>
      <c r="C30" s="560"/>
      <c r="D30" s="560"/>
      <c r="E30" s="587"/>
      <c r="F30" s="587"/>
      <c r="G30" s="587"/>
      <c r="H30" s="560"/>
      <c r="I30" s="560"/>
    </row>
    <row r="31" spans="1:9" s="204" customFormat="1" ht="10.9" customHeight="1">
      <c r="A31" s="560" t="s">
        <v>470</v>
      </c>
      <c r="B31" s="571"/>
      <c r="C31" s="560"/>
      <c r="D31" s="560"/>
      <c r="E31" s="587"/>
      <c r="F31" s="587"/>
      <c r="G31" s="587"/>
      <c r="H31" s="560"/>
      <c r="I31" s="560"/>
    </row>
    <row r="32" spans="1:9" s="481" customFormat="1" ht="10.9" customHeight="1">
      <c r="A32" s="560" t="s">
        <v>409</v>
      </c>
      <c r="B32" s="630"/>
      <c r="C32" s="631"/>
      <c r="D32" s="631"/>
      <c r="E32" s="632"/>
      <c r="F32" s="632"/>
      <c r="G32" s="632"/>
      <c r="H32" s="631"/>
      <c r="I32" s="631"/>
    </row>
    <row r="33" spans="1:9" s="204" customFormat="1" ht="10.9" customHeight="1">
      <c r="A33" s="560" t="s">
        <v>220</v>
      </c>
      <c r="B33" s="571"/>
      <c r="C33" s="560"/>
      <c r="D33" s="560"/>
      <c r="E33" s="587"/>
      <c r="F33" s="587"/>
      <c r="G33" s="587"/>
      <c r="H33" s="560"/>
      <c r="I33" s="560"/>
    </row>
    <row r="34" spans="1:9" s="204" customFormat="1" ht="10.9" customHeight="1">
      <c r="A34" s="560" t="s">
        <v>746</v>
      </c>
      <c r="B34" s="571"/>
      <c r="C34" s="560"/>
      <c r="D34" s="560"/>
      <c r="E34" s="587"/>
      <c r="F34" s="587"/>
      <c r="G34" s="587"/>
      <c r="H34" s="560"/>
      <c r="I34" s="560"/>
    </row>
    <row r="35" spans="1:9" s="204" customFormat="1" ht="11.25" customHeight="1"/>
    <row r="36" spans="1:9" s="204" customFormat="1" ht="12"/>
    <row r="37" spans="1:9" s="204" customFormat="1" ht="12"/>
    <row r="38" spans="1:9" s="204" customFormat="1" ht="12"/>
    <row r="39" spans="1:9" s="204" customFormat="1" ht="12"/>
  </sheetData>
  <sheetProtection algorithmName="SHA-512" hashValue="Of5OhHoJRVWLqIGgJUe2BCzHd0sW2GWiEjgUnB0ELXeWpwFWzVLksPg6P5RpLjI7GcgyGTD4CcuEJVf+MnvHAw==" saltValue="8Cu87Yz5xXQbAV6nU5blTg==" spinCount="100000" sheet="1" objects="1" scenarios="1"/>
  <mergeCells count="6">
    <mergeCell ref="B15:B17"/>
    <mergeCell ref="B21:B23"/>
    <mergeCell ref="B24:B26"/>
    <mergeCell ref="B27:B29"/>
    <mergeCell ref="B9:B11"/>
    <mergeCell ref="B12:B14"/>
  </mergeCells>
  <phoneticPr fontId="1"/>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8649-5484-4736-91C5-56284C1AAE72}">
  <sheetPr>
    <tabColor theme="7" tint="0.39997558519241921"/>
  </sheetPr>
  <dimension ref="A1:I21"/>
  <sheetViews>
    <sheetView showGridLines="0" zoomScaleNormal="100" zoomScaleSheetLayoutView="115" workbookViewId="0"/>
  </sheetViews>
  <sheetFormatPr defaultColWidth="8.77734375" defaultRowHeight="15.75"/>
  <cols>
    <col min="1" max="1" width="10.77734375" style="3" customWidth="1"/>
    <col min="2" max="2" width="11.77734375" style="3" customWidth="1"/>
    <col min="3" max="3" width="24.5546875" style="3" customWidth="1"/>
    <col min="4" max="4" width="7.44140625" style="3" customWidth="1"/>
    <col min="5" max="9" width="10.44140625" style="3" customWidth="1"/>
    <col min="10" max="16384" width="8.77734375" style="3"/>
  </cols>
  <sheetData>
    <row r="1" spans="1:9" s="18" customFormat="1" ht="33">
      <c r="A1" s="16" t="s">
        <v>548</v>
      </c>
    </row>
    <row r="2" spans="1:9" s="18" customFormat="1" ht="10.5" customHeight="1">
      <c r="A2" s="19"/>
    </row>
    <row r="3" spans="1:9" s="18" customFormat="1" ht="16.5" thickBot="1">
      <c r="A3" s="20" t="s">
        <v>1</v>
      </c>
      <c r="B3" s="21"/>
      <c r="C3" s="21"/>
      <c r="D3" s="21"/>
      <c r="E3" s="21"/>
      <c r="F3" s="21"/>
      <c r="G3" s="21"/>
      <c r="H3" s="21"/>
      <c r="I3" s="21"/>
    </row>
    <row r="4" spans="1:9" ht="10.5" customHeight="1" thickTop="1"/>
    <row r="5" spans="1:9" ht="19.5" customHeight="1">
      <c r="A5" s="5" t="s">
        <v>141</v>
      </c>
    </row>
    <row r="6" spans="1:9" ht="17.25">
      <c r="A6" s="157" t="s">
        <v>720</v>
      </c>
      <c r="I6" s="183" t="s">
        <v>221</v>
      </c>
    </row>
    <row r="7" spans="1:9" ht="39" customHeight="1">
      <c r="A7" s="520" t="s">
        <v>45</v>
      </c>
      <c r="B7" s="373"/>
      <c r="C7" s="374"/>
      <c r="D7" s="554" t="s">
        <v>5</v>
      </c>
      <c r="E7" s="372" t="s">
        <v>222</v>
      </c>
      <c r="F7" s="372" t="s">
        <v>223</v>
      </c>
      <c r="G7" s="372" t="s">
        <v>224</v>
      </c>
      <c r="H7" s="372" t="s">
        <v>225</v>
      </c>
      <c r="I7" s="372" t="s">
        <v>226</v>
      </c>
    </row>
    <row r="8" spans="1:9" s="74" customFormat="1" ht="16.149999999999999" customHeight="1">
      <c r="A8" s="879" t="s">
        <v>138</v>
      </c>
      <c r="B8" s="956" t="s">
        <v>620</v>
      </c>
      <c r="C8" s="956"/>
      <c r="D8" s="33" t="s">
        <v>227</v>
      </c>
      <c r="E8" s="237" t="s">
        <v>228</v>
      </c>
      <c r="F8" s="237" t="s">
        <v>228</v>
      </c>
      <c r="G8" s="237" t="s">
        <v>228</v>
      </c>
      <c r="H8" s="237" t="s">
        <v>228</v>
      </c>
      <c r="I8" s="355" t="s">
        <v>228</v>
      </c>
    </row>
    <row r="9" spans="1:9" s="74" customFormat="1" ht="13.5" customHeight="1">
      <c r="A9" s="955"/>
      <c r="B9" s="894" t="s">
        <v>229</v>
      </c>
      <c r="C9" s="238" t="s">
        <v>230</v>
      </c>
      <c r="D9" s="64" t="s">
        <v>231</v>
      </c>
      <c r="E9" s="239">
        <v>173628</v>
      </c>
      <c r="F9" s="239">
        <v>176628</v>
      </c>
      <c r="G9" s="239">
        <v>186628</v>
      </c>
      <c r="H9" s="239">
        <v>202028</v>
      </c>
      <c r="I9" s="338">
        <v>217028</v>
      </c>
    </row>
    <row r="10" spans="1:9" s="74" customFormat="1" ht="33.6" customHeight="1">
      <c r="A10" s="955"/>
      <c r="B10" s="758"/>
      <c r="C10" s="240" t="s">
        <v>232</v>
      </c>
      <c r="D10" s="241" t="s">
        <v>99</v>
      </c>
      <c r="E10" s="242">
        <v>132</v>
      </c>
      <c r="F10" s="242">
        <v>129</v>
      </c>
      <c r="G10" s="242">
        <v>130</v>
      </c>
      <c r="H10" s="242">
        <v>132</v>
      </c>
      <c r="I10" s="356">
        <v>131.30929332042592</v>
      </c>
    </row>
    <row r="11" spans="1:9" s="74" customFormat="1">
      <c r="A11" s="955"/>
      <c r="B11" s="894" t="s">
        <v>233</v>
      </c>
      <c r="C11" s="238" t="s">
        <v>230</v>
      </c>
      <c r="D11" s="64" t="s">
        <v>231</v>
      </c>
      <c r="E11" s="239">
        <v>197158</v>
      </c>
      <c r="F11" s="239">
        <v>200158</v>
      </c>
      <c r="G11" s="239">
        <v>210158</v>
      </c>
      <c r="H11" s="239">
        <v>225358</v>
      </c>
      <c r="I11" s="338">
        <v>240358</v>
      </c>
    </row>
    <row r="12" spans="1:9" s="74" customFormat="1" ht="37.5" customHeight="1">
      <c r="A12" s="955"/>
      <c r="B12" s="895"/>
      <c r="C12" s="243" t="s">
        <v>232</v>
      </c>
      <c r="D12" s="65" t="s">
        <v>99</v>
      </c>
      <c r="E12" s="60">
        <v>150</v>
      </c>
      <c r="F12" s="60">
        <v>147</v>
      </c>
      <c r="G12" s="60">
        <v>146</v>
      </c>
      <c r="H12" s="60">
        <v>147</v>
      </c>
      <c r="I12" s="357">
        <v>145.42473378509197</v>
      </c>
    </row>
    <row r="13" spans="1:9" s="74" customFormat="1">
      <c r="A13" s="955"/>
      <c r="B13" s="758" t="s">
        <v>234</v>
      </c>
      <c r="C13" s="244" t="s">
        <v>230</v>
      </c>
      <c r="D13" s="64" t="s">
        <v>231</v>
      </c>
      <c r="E13" s="245">
        <v>229950</v>
      </c>
      <c r="F13" s="245">
        <v>232950</v>
      </c>
      <c r="G13" s="245">
        <v>243000</v>
      </c>
      <c r="H13" s="245">
        <v>260000</v>
      </c>
      <c r="I13" s="358">
        <v>275000</v>
      </c>
    </row>
    <row r="14" spans="1:9" s="74" customFormat="1" ht="33.6" customHeight="1">
      <c r="A14" s="955"/>
      <c r="B14" s="758"/>
      <c r="C14" s="240" t="s">
        <v>232</v>
      </c>
      <c r="D14" s="241" t="s">
        <v>99</v>
      </c>
      <c r="E14" s="242">
        <v>138</v>
      </c>
      <c r="F14" s="242">
        <v>136</v>
      </c>
      <c r="G14" s="242">
        <v>136</v>
      </c>
      <c r="H14" s="242">
        <v>140</v>
      </c>
      <c r="I14" s="356">
        <v>140.19168026101141</v>
      </c>
    </row>
    <row r="15" spans="1:9" s="74" customFormat="1">
      <c r="A15" s="236"/>
      <c r="B15" s="894" t="s">
        <v>508</v>
      </c>
      <c r="C15" s="238" t="s">
        <v>230</v>
      </c>
      <c r="D15" s="64" t="s">
        <v>231</v>
      </c>
      <c r="E15" s="239">
        <v>244390</v>
      </c>
      <c r="F15" s="239">
        <v>250390</v>
      </c>
      <c r="G15" s="239">
        <v>260400</v>
      </c>
      <c r="H15" s="239">
        <v>287400</v>
      </c>
      <c r="I15" s="338">
        <v>302400</v>
      </c>
    </row>
    <row r="16" spans="1:9" s="74" customFormat="1" ht="33.6" customHeight="1">
      <c r="A16" s="236"/>
      <c r="B16" s="895"/>
      <c r="C16" s="243" t="s">
        <v>232</v>
      </c>
      <c r="D16" s="65" t="s">
        <v>99</v>
      </c>
      <c r="E16" s="60">
        <v>147</v>
      </c>
      <c r="F16" s="60">
        <v>146</v>
      </c>
      <c r="G16" s="60">
        <v>146</v>
      </c>
      <c r="H16" s="60">
        <v>154</v>
      </c>
      <c r="I16" s="357">
        <v>154.15986949429038</v>
      </c>
    </row>
    <row r="17" spans="1:9" s="74" customFormat="1">
      <c r="A17" s="236"/>
      <c r="B17" s="758" t="s">
        <v>235</v>
      </c>
      <c r="C17" s="244" t="s">
        <v>230</v>
      </c>
      <c r="D17" s="64" t="s">
        <v>231</v>
      </c>
      <c r="E17" s="245">
        <v>273541</v>
      </c>
      <c r="F17" s="245">
        <v>281541</v>
      </c>
      <c r="G17" s="245">
        <v>291600</v>
      </c>
      <c r="H17" s="245">
        <v>321600</v>
      </c>
      <c r="I17" s="358">
        <v>336600</v>
      </c>
    </row>
    <row r="18" spans="1:9" s="74" customFormat="1" ht="33.6" customHeight="1">
      <c r="A18" s="68"/>
      <c r="B18" s="895"/>
      <c r="C18" s="243" t="s">
        <v>232</v>
      </c>
      <c r="D18" s="533" t="s">
        <v>99</v>
      </c>
      <c r="E18" s="246">
        <v>164</v>
      </c>
      <c r="F18" s="246">
        <v>164</v>
      </c>
      <c r="G18" s="246">
        <v>164</v>
      </c>
      <c r="H18" s="246">
        <v>173</v>
      </c>
      <c r="I18" s="359">
        <v>171.59461663947798</v>
      </c>
    </row>
    <row r="19" spans="1:9" s="71" customFormat="1" ht="13.15" customHeight="1">
      <c r="A19" s="567" t="s">
        <v>236</v>
      </c>
      <c r="B19" s="567"/>
      <c r="C19" s="567"/>
      <c r="D19" s="567"/>
      <c r="E19" s="567"/>
      <c r="F19" s="567"/>
      <c r="G19" s="567"/>
      <c r="H19" s="567"/>
      <c r="I19" s="567"/>
    </row>
    <row r="20" spans="1:9" s="71" customFormat="1" ht="23.45" customHeight="1">
      <c r="A20" s="774" t="s">
        <v>558</v>
      </c>
      <c r="B20" s="774"/>
      <c r="C20" s="774"/>
      <c r="D20" s="774"/>
      <c r="E20" s="774"/>
      <c r="F20" s="774"/>
      <c r="G20" s="774"/>
      <c r="H20" s="774"/>
      <c r="I20" s="774"/>
    </row>
    <row r="21" spans="1:9" s="204" customFormat="1" ht="12">
      <c r="A21" s="560" t="s">
        <v>559</v>
      </c>
      <c r="B21" s="560"/>
      <c r="C21" s="560"/>
      <c r="D21" s="560"/>
      <c r="E21" s="560"/>
      <c r="F21" s="560"/>
      <c r="G21" s="560"/>
      <c r="H21" s="560"/>
      <c r="I21" s="560"/>
    </row>
  </sheetData>
  <sheetProtection algorithmName="SHA-512" hashValue="jtXfpksStwyqXqdEqQdazQfZNQzy6q/C3u6/wxBMIXLXW21jDRPAwsq5IJQhfLUyB/XAofURVZjw/Rqhs5d9Cw==" saltValue="YvOG/SNcwZFZ1TUVI/q1Uw==" spinCount="100000" sheet="1" objects="1" scenarios="1"/>
  <mergeCells count="8">
    <mergeCell ref="A20:I20"/>
    <mergeCell ref="A8:A14"/>
    <mergeCell ref="B17:B18"/>
    <mergeCell ref="B15:B16"/>
    <mergeCell ref="B9:B10"/>
    <mergeCell ref="B11:B12"/>
    <mergeCell ref="B13:B14"/>
    <mergeCell ref="B8:C8"/>
  </mergeCells>
  <phoneticPr fontId="1"/>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E9C2C-AB96-42E8-9194-E2AE11DF566D}">
  <sheetPr>
    <tabColor theme="7" tint="0.39997558519241921"/>
  </sheetPr>
  <dimension ref="A1:I14"/>
  <sheetViews>
    <sheetView showGridLines="0" zoomScaleNormal="100" zoomScaleSheetLayoutView="130" workbookViewId="0"/>
  </sheetViews>
  <sheetFormatPr defaultColWidth="8.77734375" defaultRowHeight="15.75"/>
  <cols>
    <col min="1" max="1" width="10.77734375" style="3" customWidth="1"/>
    <col min="2" max="2" width="11.77734375" style="3" customWidth="1"/>
    <col min="3" max="3" width="24.5546875" style="3" customWidth="1"/>
    <col min="4" max="4" width="7.44140625" style="3" customWidth="1"/>
    <col min="5" max="9" width="10.44140625" style="3" customWidth="1"/>
    <col min="10" max="16384" width="8.77734375" style="3"/>
  </cols>
  <sheetData>
    <row r="1" spans="1:9" s="18" customFormat="1" ht="33">
      <c r="A1" s="16" t="s">
        <v>548</v>
      </c>
    </row>
    <row r="2" spans="1:9" s="18" customFormat="1" ht="10.5" customHeight="1">
      <c r="A2" s="19"/>
    </row>
    <row r="3" spans="1:9" s="18" customFormat="1" ht="16.5" thickBot="1">
      <c r="A3" s="20" t="s">
        <v>1</v>
      </c>
      <c r="B3" s="21"/>
      <c r="C3" s="21"/>
      <c r="D3" s="21"/>
      <c r="E3" s="21"/>
      <c r="F3" s="21"/>
      <c r="G3" s="21"/>
      <c r="H3" s="21"/>
      <c r="I3" s="21"/>
    </row>
    <row r="4" spans="1:9" ht="10.5" customHeight="1" thickTop="1"/>
    <row r="5" spans="1:9" ht="19.5" customHeight="1">
      <c r="A5" s="5" t="s">
        <v>141</v>
      </c>
    </row>
    <row r="6" spans="1:9" ht="17.25">
      <c r="A6" s="157" t="s">
        <v>237</v>
      </c>
      <c r="I6" s="5" t="s">
        <v>238</v>
      </c>
    </row>
    <row r="7" spans="1:9" ht="36">
      <c r="A7" s="521" t="s">
        <v>45</v>
      </c>
      <c r="B7" s="957"/>
      <c r="C7" s="958"/>
      <c r="D7" s="521" t="s">
        <v>5</v>
      </c>
      <c r="E7" s="372" t="s">
        <v>239</v>
      </c>
      <c r="F7" s="372" t="s">
        <v>240</v>
      </c>
      <c r="G7" s="372" t="s">
        <v>241</v>
      </c>
      <c r="H7" s="372" t="s">
        <v>242</v>
      </c>
      <c r="I7" s="372" t="s">
        <v>243</v>
      </c>
    </row>
    <row r="8" spans="1:9" s="74" customFormat="1" ht="29.25" customHeight="1">
      <c r="A8" s="959" t="s">
        <v>108</v>
      </c>
      <c r="B8" s="911" t="s">
        <v>244</v>
      </c>
      <c r="C8" s="911"/>
      <c r="D8" s="550" t="s">
        <v>19</v>
      </c>
      <c r="E8" s="247">
        <v>77</v>
      </c>
      <c r="F8" s="247">
        <v>79</v>
      </c>
      <c r="G8" s="247">
        <v>84</v>
      </c>
      <c r="H8" s="253">
        <v>95</v>
      </c>
      <c r="I8" s="360">
        <v>97</v>
      </c>
    </row>
    <row r="9" spans="1:9" s="74" customFormat="1" ht="29.25" customHeight="1">
      <c r="A9" s="960"/>
      <c r="B9" s="911" t="s">
        <v>245</v>
      </c>
      <c r="C9" s="911"/>
      <c r="D9" s="550" t="s">
        <v>99</v>
      </c>
      <c r="E9" s="248">
        <v>2.56</v>
      </c>
      <c r="F9" s="248">
        <v>2.57</v>
      </c>
      <c r="G9" s="248">
        <v>2.59</v>
      </c>
      <c r="H9" s="254">
        <v>2.8</v>
      </c>
      <c r="I9" s="361">
        <v>2.63</v>
      </c>
    </row>
    <row r="10" spans="1:9" s="74" customFormat="1" ht="29.25" customHeight="1">
      <c r="A10" s="960"/>
      <c r="B10" s="961" t="s">
        <v>597</v>
      </c>
      <c r="C10" s="962"/>
      <c r="D10" s="550" t="s">
        <v>99</v>
      </c>
      <c r="E10" s="248">
        <v>2.2999999999999998</v>
      </c>
      <c r="F10" s="248">
        <v>2.2999999999999998</v>
      </c>
      <c r="G10" s="248">
        <v>2.2999999999999998</v>
      </c>
      <c r="H10" s="254">
        <v>2.5</v>
      </c>
      <c r="I10" s="361">
        <v>2.5</v>
      </c>
    </row>
    <row r="11" spans="1:9" s="71" customFormat="1" ht="12">
      <c r="A11" s="567" t="s">
        <v>246</v>
      </c>
      <c r="B11" s="567"/>
      <c r="C11" s="567"/>
      <c r="D11" s="567"/>
      <c r="E11" s="567"/>
      <c r="F11" s="567"/>
      <c r="G11" s="567"/>
      <c r="H11" s="567"/>
      <c r="I11" s="567"/>
    </row>
    <row r="12" spans="1:9" s="71" customFormat="1" ht="12">
      <c r="A12" s="567" t="s">
        <v>247</v>
      </c>
      <c r="B12" s="567"/>
      <c r="C12" s="567"/>
      <c r="D12" s="567"/>
      <c r="E12" s="567"/>
      <c r="F12" s="567"/>
      <c r="G12" s="567"/>
      <c r="H12" s="567"/>
      <c r="I12" s="567"/>
    </row>
    <row r="13" spans="1:9" s="71" customFormat="1" ht="12">
      <c r="A13" s="560" t="s">
        <v>560</v>
      </c>
      <c r="B13" s="567"/>
      <c r="C13" s="567"/>
      <c r="D13" s="567"/>
      <c r="E13" s="567"/>
      <c r="F13" s="567"/>
      <c r="G13" s="567"/>
      <c r="H13" s="567"/>
      <c r="I13" s="567"/>
    </row>
    <row r="14" spans="1:9" s="71" customFormat="1" ht="12"/>
  </sheetData>
  <sheetProtection algorithmName="SHA-512" hashValue="/raa3sEm6CWJ/IicnJqzL1EreRma1Tm2q203QG4LqLxaJmqjogHvKom1F+UrckmkYGLKVIBYw2ih0BJx9qcLuw==" saltValue="ZTOcFkwdmUsVruPDlf+oEg==" spinCount="100000" sheet="1" objects="1" scenarios="1"/>
  <mergeCells count="5">
    <mergeCell ref="B7:C7"/>
    <mergeCell ref="A8:A10"/>
    <mergeCell ref="B8:C8"/>
    <mergeCell ref="B9:C9"/>
    <mergeCell ref="B10:C10"/>
  </mergeCells>
  <phoneticPr fontId="1"/>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F3154-AE7E-427E-B4E4-47F0DFDBA7CE}">
  <sheetPr>
    <tabColor theme="7" tint="0.39997558519241921"/>
  </sheetPr>
  <dimension ref="A1:N17"/>
  <sheetViews>
    <sheetView showGridLines="0" zoomScaleNormal="100" zoomScaleSheetLayoutView="115" workbookViewId="0"/>
  </sheetViews>
  <sheetFormatPr defaultColWidth="8.77734375" defaultRowHeight="15.75"/>
  <cols>
    <col min="1" max="1" width="14.5546875" style="3" customWidth="1"/>
    <col min="2" max="2" width="16.21875" style="3" customWidth="1"/>
    <col min="3" max="3" width="12.21875" style="3" customWidth="1"/>
    <col min="4" max="4" width="7.6640625" style="3" customWidth="1"/>
    <col min="5" max="6" width="11.33203125" style="3" customWidth="1"/>
    <col min="7" max="7" width="11.5546875" style="3" customWidth="1"/>
    <col min="8" max="9" width="11.33203125" style="3" customWidth="1"/>
    <col min="10" max="10" width="8.77734375" style="3" customWidth="1"/>
    <col min="11" max="16384" width="8.77734375" style="3"/>
  </cols>
  <sheetData>
    <row r="1" spans="1:14" s="18" customFormat="1" ht="33">
      <c r="A1" s="16" t="s">
        <v>548</v>
      </c>
    </row>
    <row r="2" spans="1:14" s="18" customFormat="1" ht="10.5" customHeight="1">
      <c r="A2" s="19"/>
    </row>
    <row r="3" spans="1:14" s="18" customFormat="1" ht="16.5" thickBot="1">
      <c r="A3" s="20" t="s">
        <v>1</v>
      </c>
      <c r="B3" s="21"/>
      <c r="C3" s="21"/>
      <c r="D3" s="21"/>
      <c r="E3" s="21"/>
      <c r="F3" s="21"/>
      <c r="G3" s="21"/>
      <c r="H3" s="21"/>
      <c r="I3" s="21"/>
    </row>
    <row r="4" spans="1:14" ht="10.5" customHeight="1" thickTop="1"/>
    <row r="5" spans="1:14" s="91" customFormat="1">
      <c r="A5" s="159" t="s">
        <v>248</v>
      </c>
    </row>
    <row r="6" spans="1:14">
      <c r="A6" s="157" t="s">
        <v>561</v>
      </c>
      <c r="H6" s="4"/>
      <c r="I6" s="183" t="s">
        <v>249</v>
      </c>
    </row>
    <row r="7" spans="1:14" ht="30.6" customHeight="1">
      <c r="A7" s="367"/>
      <c r="B7" s="375" t="s">
        <v>45</v>
      </c>
      <c r="C7" s="376"/>
      <c r="D7" s="521" t="s">
        <v>5</v>
      </c>
      <c r="E7" s="363" t="s">
        <v>6</v>
      </c>
      <c r="F7" s="363" t="s">
        <v>7</v>
      </c>
      <c r="G7" s="363" t="s">
        <v>8</v>
      </c>
      <c r="H7" s="363" t="s">
        <v>9</v>
      </c>
      <c r="I7" s="363" t="s">
        <v>10</v>
      </c>
      <c r="M7" s="14"/>
    </row>
    <row r="8" spans="1:14" s="74" customFormat="1" ht="24" customHeight="1">
      <c r="A8" s="963" t="s">
        <v>250</v>
      </c>
      <c r="B8" s="801" t="s">
        <v>251</v>
      </c>
      <c r="C8" s="84" t="s">
        <v>18</v>
      </c>
      <c r="D8" s="408" t="s">
        <v>19</v>
      </c>
      <c r="E8" s="79">
        <f>SUM(E9:E10)</f>
        <v>4582</v>
      </c>
      <c r="F8" s="79">
        <f>SUM(F9:F10)</f>
        <v>4722</v>
      </c>
      <c r="G8" s="79">
        <f>SUM(G9:G10)</f>
        <v>4819</v>
      </c>
      <c r="H8" s="79">
        <f>SUM(H9:H10)</f>
        <v>4487</v>
      </c>
      <c r="I8" s="79">
        <f>SUM(I9:I10)</f>
        <v>4675</v>
      </c>
      <c r="N8" s="409"/>
    </row>
    <row r="9" spans="1:14" ht="24" customHeight="1">
      <c r="A9" s="793"/>
      <c r="B9" s="782"/>
      <c r="C9" s="410" t="s">
        <v>252</v>
      </c>
      <c r="D9" s="544"/>
      <c r="E9" s="411">
        <v>3712</v>
      </c>
      <c r="F9" s="411">
        <v>3727</v>
      </c>
      <c r="G9" s="411">
        <v>3771</v>
      </c>
      <c r="H9" s="412">
        <v>3459</v>
      </c>
      <c r="I9" s="413">
        <v>3611</v>
      </c>
    </row>
    <row r="10" spans="1:14" ht="24" customHeight="1">
      <c r="A10" s="964"/>
      <c r="B10" s="782"/>
      <c r="C10" s="82" t="s">
        <v>253</v>
      </c>
      <c r="D10" s="544"/>
      <c r="E10" s="414">
        <v>870</v>
      </c>
      <c r="F10" s="414">
        <v>995</v>
      </c>
      <c r="G10" s="414">
        <v>1048</v>
      </c>
      <c r="H10" s="415">
        <v>1028</v>
      </c>
      <c r="I10" s="416">
        <v>1064</v>
      </c>
    </row>
    <row r="11" spans="1:14" ht="24" customHeight="1">
      <c r="A11" s="792" t="s">
        <v>621</v>
      </c>
      <c r="B11" s="782"/>
      <c r="C11" s="417" t="s">
        <v>18</v>
      </c>
      <c r="D11" s="78" t="s">
        <v>99</v>
      </c>
      <c r="E11" s="418">
        <v>58.2</v>
      </c>
      <c r="F11" s="418">
        <v>58.8</v>
      </c>
      <c r="G11" s="399">
        <v>60</v>
      </c>
      <c r="H11" s="399">
        <v>58.8</v>
      </c>
      <c r="I11" s="419">
        <v>61.2</v>
      </c>
    </row>
    <row r="12" spans="1:14" ht="24" customHeight="1">
      <c r="A12" s="792"/>
      <c r="B12" s="782"/>
      <c r="C12" s="410" t="s">
        <v>252</v>
      </c>
      <c r="D12" s="80"/>
      <c r="E12" s="420">
        <v>59.4</v>
      </c>
      <c r="F12" s="420">
        <v>60.2</v>
      </c>
      <c r="G12" s="420">
        <v>61.1</v>
      </c>
      <c r="H12" s="420">
        <v>56</v>
      </c>
      <c r="I12" s="420">
        <v>59.8</v>
      </c>
    </row>
    <row r="13" spans="1:14" ht="24" customHeight="1">
      <c r="A13" s="941"/>
      <c r="B13" s="925"/>
      <c r="C13" s="82" t="s">
        <v>253</v>
      </c>
      <c r="D13" s="82"/>
      <c r="E13" s="421">
        <v>53.7</v>
      </c>
      <c r="F13" s="421">
        <v>54.3</v>
      </c>
      <c r="G13" s="421">
        <v>56.5</v>
      </c>
      <c r="H13" s="506">
        <v>65.7</v>
      </c>
      <c r="I13" s="506">
        <v>66.599999999999994</v>
      </c>
    </row>
    <row r="14" spans="1:14" ht="13.5" customHeight="1">
      <c r="A14" s="560" t="s">
        <v>562</v>
      </c>
      <c r="B14" s="568"/>
      <c r="C14" s="568"/>
      <c r="D14" s="568"/>
      <c r="E14" s="568"/>
      <c r="F14" s="568"/>
      <c r="G14" s="568"/>
      <c r="H14" s="568"/>
      <c r="I14" s="568"/>
    </row>
    <row r="15" spans="1:14" ht="13.5" customHeight="1">
      <c r="A15" s="347"/>
      <c r="B15" s="350"/>
      <c r="C15" s="350"/>
      <c r="D15" s="350"/>
      <c r="E15" s="350"/>
      <c r="F15" s="350"/>
      <c r="G15" s="350"/>
      <c r="H15" s="350"/>
      <c r="I15" s="350"/>
    </row>
    <row r="16" spans="1:14">
      <c r="A16" s="71"/>
    </row>
    <row r="17" spans="1:1">
      <c r="A17" s="71"/>
    </row>
  </sheetData>
  <sheetProtection algorithmName="SHA-512" hashValue="5x0Pj0nxYq1qDTcN9z/8hG3TlGM8j0y8ClB70I9BZqATRWWgIrefCHqJ2+f1dK3DAIchtFc9QBVq6YTpjRaV1Q==" saltValue="dutgbCdV5eR8W7DxzF1KaQ==" spinCount="100000" sheet="1" objects="1" scenarios="1"/>
  <mergeCells count="3">
    <mergeCell ref="B8:B13"/>
    <mergeCell ref="A8:A10"/>
    <mergeCell ref="A11:A13"/>
  </mergeCells>
  <phoneticPr fontI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C9E1C-B979-43A2-85BE-892DE96E40D5}">
  <sheetPr>
    <tabColor theme="7" tint="0.39997558519241921"/>
  </sheetPr>
  <dimension ref="A1:K48"/>
  <sheetViews>
    <sheetView showGridLines="0" zoomScaleNormal="100" zoomScaleSheetLayoutView="115" workbookViewId="0"/>
  </sheetViews>
  <sheetFormatPr defaultColWidth="8.77734375" defaultRowHeight="15.75"/>
  <cols>
    <col min="1" max="1" width="12.33203125" style="3" customWidth="1"/>
    <col min="2" max="2" width="8.6640625" style="3" customWidth="1"/>
    <col min="3" max="3" width="10.5546875" style="3" customWidth="1"/>
    <col min="4" max="4" width="17.21875" style="3" customWidth="1"/>
    <col min="5" max="5" width="5.33203125" style="3" customWidth="1"/>
    <col min="6" max="10" width="9.5546875" style="3" customWidth="1"/>
    <col min="11" max="11" width="5.6640625" style="3" customWidth="1"/>
    <col min="12" max="16384" width="8.77734375" style="3"/>
  </cols>
  <sheetData>
    <row r="1" spans="1:11" s="18" customFormat="1" ht="33">
      <c r="A1" s="16" t="s">
        <v>548</v>
      </c>
    </row>
    <row r="2" spans="1:11" s="18" customFormat="1">
      <c r="A2" s="19"/>
    </row>
    <row r="3" spans="1:11" s="18" customFormat="1" ht="16.5" thickBot="1">
      <c r="A3" s="20" t="s">
        <v>1</v>
      </c>
      <c r="B3" s="21"/>
      <c r="C3" s="21"/>
      <c r="D3" s="21"/>
      <c r="E3" s="21"/>
      <c r="F3" s="21"/>
      <c r="G3" s="21"/>
      <c r="H3" s="21"/>
      <c r="I3" s="21"/>
      <c r="J3" s="21"/>
      <c r="K3" s="21"/>
    </row>
    <row r="4" spans="1:11" ht="12" customHeight="1" thickTop="1"/>
    <row r="5" spans="1:11" ht="13.9" customHeight="1">
      <c r="A5" s="5" t="s">
        <v>254</v>
      </c>
    </row>
    <row r="6" spans="1:11" ht="13.9" customHeight="1">
      <c r="A6" s="157" t="s">
        <v>255</v>
      </c>
      <c r="J6" s="183" t="s">
        <v>256</v>
      </c>
    </row>
    <row r="7" spans="1:11" ht="12.6" customHeight="1">
      <c r="A7" s="640" t="s">
        <v>257</v>
      </c>
      <c r="J7" s="183"/>
    </row>
    <row r="8" spans="1:11" s="278" customFormat="1" ht="38.450000000000003" customHeight="1">
      <c r="A8" s="377"/>
      <c r="B8" s="378"/>
      <c r="C8" s="521" t="s">
        <v>509</v>
      </c>
      <c r="D8" s="549"/>
      <c r="E8" s="521" t="s">
        <v>5</v>
      </c>
      <c r="F8" s="379">
        <v>2021</v>
      </c>
      <c r="G8" s="379">
        <v>2022</v>
      </c>
      <c r="H8" s="379">
        <v>2023</v>
      </c>
      <c r="I8" s="379">
        <v>2024</v>
      </c>
      <c r="J8" s="379">
        <v>2025</v>
      </c>
    </row>
    <row r="9" spans="1:11" s="92" customFormat="1" ht="25.15" customHeight="1">
      <c r="A9" s="981" t="s">
        <v>258</v>
      </c>
      <c r="B9" s="971" t="s">
        <v>259</v>
      </c>
      <c r="C9" s="974" t="s">
        <v>260</v>
      </c>
      <c r="D9" s="508" t="s">
        <v>261</v>
      </c>
      <c r="E9" s="965" t="s">
        <v>262</v>
      </c>
      <c r="F9" s="316">
        <v>1</v>
      </c>
      <c r="G9" s="316">
        <v>0</v>
      </c>
      <c r="H9" s="718">
        <v>0</v>
      </c>
      <c r="I9" s="56">
        <v>0</v>
      </c>
      <c r="J9" s="340">
        <v>0</v>
      </c>
    </row>
    <row r="10" spans="1:11" s="92" customFormat="1" ht="24.6" customHeight="1">
      <c r="A10" s="982"/>
      <c r="B10" s="972"/>
      <c r="C10" s="893"/>
      <c r="D10" s="728" t="s">
        <v>263</v>
      </c>
      <c r="E10" s="966"/>
      <c r="F10" s="713">
        <v>1</v>
      </c>
      <c r="G10" s="713">
        <v>0</v>
      </c>
      <c r="H10" s="714">
        <v>0</v>
      </c>
      <c r="I10" s="715">
        <v>0</v>
      </c>
      <c r="J10" s="716">
        <v>0</v>
      </c>
    </row>
    <row r="11" spans="1:11" s="481" customFormat="1" ht="20.25" customHeight="1">
      <c r="A11" s="982"/>
      <c r="B11" s="972"/>
      <c r="C11" s="970" t="s">
        <v>389</v>
      </c>
      <c r="D11" s="394" t="s">
        <v>264</v>
      </c>
      <c r="E11" s="967"/>
      <c r="F11" s="56">
        <v>0</v>
      </c>
      <c r="G11" s="56">
        <v>0</v>
      </c>
      <c r="H11" s="62">
        <v>0</v>
      </c>
      <c r="I11" s="56">
        <v>0</v>
      </c>
      <c r="J11" s="340">
        <v>0</v>
      </c>
    </row>
    <row r="12" spans="1:11" s="481" customFormat="1" ht="20.25" customHeight="1">
      <c r="A12" s="982"/>
      <c r="B12" s="973"/>
      <c r="C12" s="895"/>
      <c r="D12" s="643" t="s">
        <v>265</v>
      </c>
      <c r="E12" s="916"/>
      <c r="F12" s="715">
        <v>0</v>
      </c>
      <c r="G12" s="715">
        <v>0</v>
      </c>
      <c r="H12" s="717">
        <v>0</v>
      </c>
      <c r="I12" s="715">
        <v>0</v>
      </c>
      <c r="J12" s="716">
        <v>0</v>
      </c>
    </row>
    <row r="13" spans="1:11" s="481" customFormat="1" ht="15.75" customHeight="1">
      <c r="A13" s="982"/>
      <c r="B13" s="894" t="s">
        <v>390</v>
      </c>
      <c r="C13" s="970" t="s">
        <v>266</v>
      </c>
      <c r="D13" s="394" t="s">
        <v>264</v>
      </c>
      <c r="E13" s="752" t="s">
        <v>121</v>
      </c>
      <c r="F13" s="722">
        <v>7.0000000000000007E-2</v>
      </c>
      <c r="G13" s="722">
        <v>0</v>
      </c>
      <c r="H13" s="723">
        <v>0</v>
      </c>
      <c r="I13" s="722">
        <v>0</v>
      </c>
      <c r="J13" s="724">
        <v>0</v>
      </c>
      <c r="K13" s="22"/>
    </row>
    <row r="14" spans="1:11" s="481" customFormat="1" ht="15.75" customHeight="1">
      <c r="A14" s="982"/>
      <c r="B14" s="968"/>
      <c r="C14" s="895"/>
      <c r="D14" s="643" t="s">
        <v>265</v>
      </c>
      <c r="E14" s="877"/>
      <c r="F14" s="719">
        <v>0.5</v>
      </c>
      <c r="G14" s="719">
        <v>0</v>
      </c>
      <c r="H14" s="720">
        <v>0</v>
      </c>
      <c r="I14" s="719">
        <v>0</v>
      </c>
      <c r="J14" s="721">
        <v>0</v>
      </c>
      <c r="K14" s="22"/>
    </row>
    <row r="15" spans="1:11" s="481" customFormat="1" ht="15.75" customHeight="1">
      <c r="A15" s="982"/>
      <c r="B15" s="968"/>
      <c r="C15" s="970" t="s">
        <v>378</v>
      </c>
      <c r="D15" s="394" t="s">
        <v>264</v>
      </c>
      <c r="E15" s="754"/>
      <c r="F15" s="722">
        <v>0</v>
      </c>
      <c r="G15" s="722">
        <v>0</v>
      </c>
      <c r="H15" s="723">
        <v>0</v>
      </c>
      <c r="I15" s="722">
        <v>0</v>
      </c>
      <c r="J15" s="724">
        <v>0</v>
      </c>
      <c r="K15" s="22"/>
    </row>
    <row r="16" spans="1:11" s="481" customFormat="1" ht="15.75" customHeight="1">
      <c r="A16" s="983"/>
      <c r="B16" s="969"/>
      <c r="C16" s="895"/>
      <c r="D16" s="643" t="s">
        <v>265</v>
      </c>
      <c r="E16" s="878"/>
      <c r="F16" s="719">
        <v>0</v>
      </c>
      <c r="G16" s="719">
        <v>0</v>
      </c>
      <c r="H16" s="720">
        <v>0</v>
      </c>
      <c r="I16" s="719">
        <v>0</v>
      </c>
      <c r="J16" s="721">
        <v>0</v>
      </c>
      <c r="K16" s="22"/>
    </row>
    <row r="17" spans="1:11" s="481" customFormat="1" ht="15.75" customHeight="1">
      <c r="A17" s="894" t="s">
        <v>391</v>
      </c>
      <c r="B17" s="986" t="s">
        <v>262</v>
      </c>
      <c r="C17" s="970" t="s">
        <v>266</v>
      </c>
      <c r="D17" s="394" t="s">
        <v>264</v>
      </c>
      <c r="E17" s="975" t="s">
        <v>262</v>
      </c>
      <c r="F17" s="56">
        <v>0</v>
      </c>
      <c r="G17" s="56">
        <v>0</v>
      </c>
      <c r="H17" s="62">
        <v>1</v>
      </c>
      <c r="I17" s="56">
        <v>0</v>
      </c>
      <c r="J17" s="340">
        <v>0</v>
      </c>
    </row>
    <row r="18" spans="1:11" s="481" customFormat="1" ht="15.75" customHeight="1">
      <c r="A18" s="984"/>
      <c r="B18" s="968"/>
      <c r="C18" s="895"/>
      <c r="D18" s="643" t="s">
        <v>265</v>
      </c>
      <c r="E18" s="908"/>
      <c r="F18" s="715">
        <v>0</v>
      </c>
      <c r="G18" s="715">
        <v>1</v>
      </c>
      <c r="H18" s="717">
        <v>1</v>
      </c>
      <c r="I18" s="715">
        <v>0</v>
      </c>
      <c r="J18" s="716">
        <v>0</v>
      </c>
    </row>
    <row r="19" spans="1:11" s="481" customFormat="1" ht="15.75" customHeight="1">
      <c r="A19" s="984"/>
      <c r="B19" s="968"/>
      <c r="C19" s="970" t="s">
        <v>379</v>
      </c>
      <c r="D19" s="394" t="s">
        <v>264</v>
      </c>
      <c r="E19" s="976"/>
      <c r="F19" s="56">
        <v>0</v>
      </c>
      <c r="G19" s="56">
        <v>0</v>
      </c>
      <c r="H19" s="62">
        <v>0</v>
      </c>
      <c r="I19" s="56">
        <v>0</v>
      </c>
      <c r="J19" s="340">
        <v>0</v>
      </c>
    </row>
    <row r="20" spans="1:11" s="481" customFormat="1" ht="15.75" customHeight="1">
      <c r="A20" s="984"/>
      <c r="B20" s="969"/>
      <c r="C20" s="895"/>
      <c r="D20" s="643" t="s">
        <v>265</v>
      </c>
      <c r="E20" s="946"/>
      <c r="F20" s="715">
        <v>0</v>
      </c>
      <c r="G20" s="715">
        <v>0</v>
      </c>
      <c r="H20" s="717">
        <v>0</v>
      </c>
      <c r="I20" s="715">
        <v>0</v>
      </c>
      <c r="J20" s="716">
        <v>0</v>
      </c>
    </row>
    <row r="21" spans="1:11" s="481" customFormat="1" ht="15.75" customHeight="1">
      <c r="A21" s="984"/>
      <c r="B21" s="894" t="s">
        <v>392</v>
      </c>
      <c r="C21" s="970" t="s">
        <v>266</v>
      </c>
      <c r="D21" s="394" t="s">
        <v>264</v>
      </c>
      <c r="E21" s="752" t="s">
        <v>121</v>
      </c>
      <c r="F21" s="722">
        <v>0</v>
      </c>
      <c r="G21" s="722">
        <v>0</v>
      </c>
      <c r="H21" s="723">
        <v>0.08</v>
      </c>
      <c r="I21" s="722">
        <v>0</v>
      </c>
      <c r="J21" s="724">
        <v>0</v>
      </c>
      <c r="K21" s="22"/>
    </row>
    <row r="22" spans="1:11" s="481" customFormat="1" ht="15.75" customHeight="1">
      <c r="A22" s="984"/>
      <c r="B22" s="968"/>
      <c r="C22" s="895"/>
      <c r="D22" s="643" t="s">
        <v>265</v>
      </c>
      <c r="E22" s="877"/>
      <c r="F22" s="719">
        <v>0</v>
      </c>
      <c r="G22" s="719">
        <v>0.5</v>
      </c>
      <c r="H22" s="720">
        <v>0.48</v>
      </c>
      <c r="I22" s="719">
        <v>0</v>
      </c>
      <c r="J22" s="721">
        <v>0</v>
      </c>
      <c r="K22" s="22"/>
    </row>
    <row r="23" spans="1:11" s="481" customFormat="1" ht="15.75" customHeight="1">
      <c r="A23" s="984"/>
      <c r="B23" s="968"/>
      <c r="C23" s="970" t="s">
        <v>378</v>
      </c>
      <c r="D23" s="394" t="s">
        <v>264</v>
      </c>
      <c r="E23" s="754"/>
      <c r="F23" s="722">
        <v>0</v>
      </c>
      <c r="G23" s="722">
        <v>0</v>
      </c>
      <c r="H23" s="723">
        <v>0</v>
      </c>
      <c r="I23" s="722">
        <v>0</v>
      </c>
      <c r="J23" s="724">
        <v>0</v>
      </c>
      <c r="K23" s="22"/>
    </row>
    <row r="24" spans="1:11" s="481" customFormat="1" ht="15.75" customHeight="1">
      <c r="A24" s="985"/>
      <c r="B24" s="969"/>
      <c r="C24" s="895"/>
      <c r="D24" s="643" t="s">
        <v>265</v>
      </c>
      <c r="E24" s="878"/>
      <c r="F24" s="719">
        <v>0</v>
      </c>
      <c r="G24" s="719">
        <v>0</v>
      </c>
      <c r="H24" s="720">
        <v>0</v>
      </c>
      <c r="I24" s="719">
        <v>0</v>
      </c>
      <c r="J24" s="721">
        <v>0</v>
      </c>
      <c r="K24" s="22"/>
    </row>
    <row r="25" spans="1:11" s="481" customFormat="1" ht="15.75" customHeight="1">
      <c r="A25" s="894" t="s">
        <v>622</v>
      </c>
      <c r="B25" s="894" t="s">
        <v>393</v>
      </c>
      <c r="C25" s="970" t="s">
        <v>266</v>
      </c>
      <c r="D25" s="394" t="s">
        <v>264</v>
      </c>
      <c r="E25" s="975" t="s">
        <v>262</v>
      </c>
      <c r="F25" s="56">
        <v>20</v>
      </c>
      <c r="G25" s="56">
        <v>24</v>
      </c>
      <c r="H25" s="62">
        <v>15</v>
      </c>
      <c r="I25" s="56">
        <v>22</v>
      </c>
      <c r="J25" s="340">
        <v>19</v>
      </c>
    </row>
    <row r="26" spans="1:11" s="481" customFormat="1" ht="15.75" customHeight="1">
      <c r="A26" s="758"/>
      <c r="B26" s="968"/>
      <c r="C26" s="895"/>
      <c r="D26" s="643" t="s">
        <v>265</v>
      </c>
      <c r="E26" s="908"/>
      <c r="F26" s="715">
        <v>8</v>
      </c>
      <c r="G26" s="715">
        <v>5</v>
      </c>
      <c r="H26" s="717">
        <v>18</v>
      </c>
      <c r="I26" s="715">
        <v>7</v>
      </c>
      <c r="J26" s="716">
        <v>3</v>
      </c>
    </row>
    <row r="27" spans="1:11" s="481" customFormat="1" ht="15.75" customHeight="1">
      <c r="A27" s="758"/>
      <c r="B27" s="968"/>
      <c r="C27" s="970" t="s">
        <v>379</v>
      </c>
      <c r="D27" s="394" t="s">
        <v>264</v>
      </c>
      <c r="E27" s="976"/>
      <c r="F27" s="56">
        <v>1</v>
      </c>
      <c r="G27" s="56">
        <v>1</v>
      </c>
      <c r="H27" s="62">
        <v>1</v>
      </c>
      <c r="I27" s="56">
        <v>0</v>
      </c>
      <c r="J27" s="340">
        <v>0</v>
      </c>
    </row>
    <row r="28" spans="1:11" s="481" customFormat="1" ht="15.75" customHeight="1">
      <c r="A28" s="758"/>
      <c r="B28" s="969"/>
      <c r="C28" s="895"/>
      <c r="D28" s="643" t="s">
        <v>265</v>
      </c>
      <c r="E28" s="946"/>
      <c r="F28" s="715">
        <v>7</v>
      </c>
      <c r="G28" s="715">
        <v>3</v>
      </c>
      <c r="H28" s="717">
        <v>2</v>
      </c>
      <c r="I28" s="715">
        <v>3</v>
      </c>
      <c r="J28" s="716">
        <v>0</v>
      </c>
    </row>
    <row r="29" spans="1:11" s="481" customFormat="1" ht="15.75" customHeight="1">
      <c r="A29" s="758"/>
      <c r="B29" s="894" t="s">
        <v>392</v>
      </c>
      <c r="C29" s="970" t="s">
        <v>266</v>
      </c>
      <c r="D29" s="394" t="s">
        <v>264</v>
      </c>
      <c r="E29" s="754" t="s">
        <v>121</v>
      </c>
      <c r="F29" s="722">
        <v>1.48</v>
      </c>
      <c r="G29" s="722">
        <v>1.63</v>
      </c>
      <c r="H29" s="723">
        <v>1.1599999999999999</v>
      </c>
      <c r="I29" s="722">
        <v>1.51</v>
      </c>
      <c r="J29" s="724">
        <v>1.35</v>
      </c>
      <c r="K29" s="22"/>
    </row>
    <row r="30" spans="1:11" s="481" customFormat="1" ht="15.75" customHeight="1">
      <c r="A30" s="758"/>
      <c r="B30" s="968"/>
      <c r="C30" s="895"/>
      <c r="D30" s="643" t="s">
        <v>265</v>
      </c>
      <c r="E30" s="877"/>
      <c r="F30" s="719">
        <v>3.99</v>
      </c>
      <c r="G30" s="719">
        <v>2.48</v>
      </c>
      <c r="H30" s="720">
        <v>8.7200000000000006</v>
      </c>
      <c r="I30" s="719">
        <v>3.64</v>
      </c>
      <c r="J30" s="721">
        <v>1.52</v>
      </c>
      <c r="K30" s="22"/>
    </row>
    <row r="31" spans="1:11" s="481" customFormat="1" ht="15.75" customHeight="1">
      <c r="A31" s="758"/>
      <c r="B31" s="968"/>
      <c r="C31" s="970" t="s">
        <v>379</v>
      </c>
      <c r="D31" s="394" t="s">
        <v>264</v>
      </c>
      <c r="E31" s="754"/>
      <c r="F31" s="722">
        <v>0.35</v>
      </c>
      <c r="G31" s="722">
        <v>0.31</v>
      </c>
      <c r="H31" s="723">
        <v>0.3</v>
      </c>
      <c r="I31" s="722">
        <v>0</v>
      </c>
      <c r="J31" s="724">
        <v>0</v>
      </c>
      <c r="K31" s="22"/>
    </row>
    <row r="32" spans="1:11" s="481" customFormat="1" ht="15.75" customHeight="1">
      <c r="A32" s="895"/>
      <c r="B32" s="969"/>
      <c r="C32" s="895"/>
      <c r="D32" s="643" t="s">
        <v>265</v>
      </c>
      <c r="E32" s="878"/>
      <c r="F32" s="719">
        <v>0.57999999999999996</v>
      </c>
      <c r="G32" s="719">
        <v>0.25</v>
      </c>
      <c r="H32" s="720">
        <v>0.17</v>
      </c>
      <c r="I32" s="719">
        <v>0.28000000000000003</v>
      </c>
      <c r="J32" s="721">
        <v>0</v>
      </c>
      <c r="K32" s="22"/>
    </row>
    <row r="33" spans="1:11" s="481" customFormat="1" ht="15.75" customHeight="1">
      <c r="A33" s="970" t="s">
        <v>394</v>
      </c>
      <c r="B33" s="977"/>
      <c r="C33" s="970" t="s">
        <v>266</v>
      </c>
      <c r="D33" s="394" t="s">
        <v>264</v>
      </c>
      <c r="E33" s="976" t="s">
        <v>267</v>
      </c>
      <c r="F33" s="43">
        <v>13528961</v>
      </c>
      <c r="G33" s="43">
        <v>14722399</v>
      </c>
      <c r="H33" s="53">
        <v>12978097</v>
      </c>
      <c r="I33" s="43">
        <v>14556167</v>
      </c>
      <c r="J33" s="336">
        <v>14080802</v>
      </c>
    </row>
    <row r="34" spans="1:11" s="481" customFormat="1" ht="15.75" customHeight="1">
      <c r="A34" s="978"/>
      <c r="B34" s="979"/>
      <c r="C34" s="895"/>
      <c r="D34" s="643" t="s">
        <v>265</v>
      </c>
      <c r="E34" s="908"/>
      <c r="F34" s="725">
        <v>2004000</v>
      </c>
      <c r="G34" s="725">
        <v>2018000</v>
      </c>
      <c r="H34" s="726">
        <v>2064000</v>
      </c>
      <c r="I34" s="725">
        <v>1922000</v>
      </c>
      <c r="J34" s="727">
        <v>1976000</v>
      </c>
      <c r="K34" s="454" t="s">
        <v>268</v>
      </c>
    </row>
    <row r="35" spans="1:11" s="481" customFormat="1" ht="15.75" customHeight="1">
      <c r="A35" s="978"/>
      <c r="B35" s="979"/>
      <c r="C35" s="970" t="s">
        <v>378</v>
      </c>
      <c r="D35" s="394" t="s">
        <v>264</v>
      </c>
      <c r="E35" s="976"/>
      <c r="F35" s="43">
        <v>2870000</v>
      </c>
      <c r="G35" s="43">
        <v>3240000</v>
      </c>
      <c r="H35" s="53">
        <v>3306000</v>
      </c>
      <c r="I35" s="43">
        <v>3338000</v>
      </c>
      <c r="J35" s="336">
        <v>3316000</v>
      </c>
      <c r="K35" s="454" t="s">
        <v>269</v>
      </c>
    </row>
    <row r="36" spans="1:11" s="481" customFormat="1" ht="15.75" customHeight="1">
      <c r="A36" s="980"/>
      <c r="B36" s="921"/>
      <c r="C36" s="895"/>
      <c r="D36" s="643" t="s">
        <v>265</v>
      </c>
      <c r="E36" s="946"/>
      <c r="F36" s="725">
        <v>11980000</v>
      </c>
      <c r="G36" s="725">
        <v>12158000</v>
      </c>
      <c r="H36" s="726">
        <v>11992000</v>
      </c>
      <c r="I36" s="725">
        <v>10884000</v>
      </c>
      <c r="J36" s="727">
        <v>10700000</v>
      </c>
      <c r="K36" s="454" t="s">
        <v>268</v>
      </c>
    </row>
    <row r="37" spans="1:11" s="481" customFormat="1" ht="15.75" customHeight="1">
      <c r="A37" s="970" t="s">
        <v>395</v>
      </c>
      <c r="B37" s="977"/>
      <c r="C37" s="970" t="s">
        <v>266</v>
      </c>
      <c r="D37" s="394" t="s">
        <v>264</v>
      </c>
      <c r="E37" s="975" t="s">
        <v>262</v>
      </c>
      <c r="F37" s="56">
        <v>26</v>
      </c>
      <c r="G37" s="56">
        <v>40</v>
      </c>
      <c r="H37" s="62">
        <v>29</v>
      </c>
      <c r="I37" s="56">
        <v>29</v>
      </c>
      <c r="J37" s="340">
        <v>43</v>
      </c>
    </row>
    <row r="38" spans="1:11" s="481" customFormat="1" ht="15.75" customHeight="1">
      <c r="A38" s="978"/>
      <c r="B38" s="979"/>
      <c r="C38" s="895"/>
      <c r="D38" s="643" t="s">
        <v>265</v>
      </c>
      <c r="E38" s="908"/>
      <c r="F38" s="715">
        <v>7</v>
      </c>
      <c r="G38" s="715">
        <v>14</v>
      </c>
      <c r="H38" s="717">
        <v>20</v>
      </c>
      <c r="I38" s="715">
        <v>10</v>
      </c>
      <c r="J38" s="716">
        <v>17</v>
      </c>
    </row>
    <row r="39" spans="1:11" s="481" customFormat="1" ht="15.75" customHeight="1">
      <c r="A39" s="978"/>
      <c r="B39" s="979"/>
      <c r="C39" s="970" t="s">
        <v>379</v>
      </c>
      <c r="D39" s="394" t="s">
        <v>264</v>
      </c>
      <c r="E39" s="976"/>
      <c r="F39" s="56">
        <v>0</v>
      </c>
      <c r="G39" s="56">
        <v>2</v>
      </c>
      <c r="H39" s="62">
        <v>0</v>
      </c>
      <c r="I39" s="56">
        <v>0</v>
      </c>
      <c r="J39" s="340">
        <v>1</v>
      </c>
    </row>
    <row r="40" spans="1:11" s="481" customFormat="1" ht="15.75" customHeight="1">
      <c r="A40" s="980"/>
      <c r="B40" s="921"/>
      <c r="C40" s="895"/>
      <c r="D40" s="643" t="s">
        <v>265</v>
      </c>
      <c r="E40" s="946"/>
      <c r="F40" s="715">
        <v>2</v>
      </c>
      <c r="G40" s="715">
        <v>6</v>
      </c>
      <c r="H40" s="717">
        <v>0</v>
      </c>
      <c r="I40" s="715">
        <v>2</v>
      </c>
      <c r="J40" s="716">
        <v>3</v>
      </c>
    </row>
    <row r="41" spans="1:11" s="204" customFormat="1" ht="12.6" customHeight="1">
      <c r="A41" s="560" t="s">
        <v>270</v>
      </c>
      <c r="B41" s="560"/>
      <c r="C41" s="560"/>
      <c r="D41" s="560"/>
      <c r="E41" s="560"/>
      <c r="F41" s="560"/>
      <c r="G41" s="560"/>
      <c r="H41" s="560"/>
      <c r="I41" s="560"/>
      <c r="J41" s="560"/>
    </row>
    <row r="42" spans="1:11" s="71" customFormat="1" ht="10.9" customHeight="1">
      <c r="A42" s="567" t="s">
        <v>271</v>
      </c>
      <c r="B42" s="567"/>
      <c r="C42" s="567"/>
      <c r="D42" s="567"/>
      <c r="E42" s="567"/>
      <c r="F42" s="567"/>
      <c r="G42" s="567"/>
      <c r="H42" s="567"/>
      <c r="I42" s="567"/>
      <c r="J42" s="567"/>
    </row>
    <row r="43" spans="1:11" s="71" customFormat="1" ht="10.9" customHeight="1">
      <c r="A43" s="567" t="s">
        <v>471</v>
      </c>
      <c r="B43" s="567"/>
      <c r="C43" s="567"/>
      <c r="D43" s="567"/>
      <c r="E43" s="567"/>
      <c r="F43" s="567"/>
      <c r="G43" s="567"/>
      <c r="H43" s="567"/>
      <c r="I43" s="567"/>
      <c r="J43" s="567"/>
    </row>
    <row r="44" spans="1:11" s="71" customFormat="1" ht="10.9" customHeight="1">
      <c r="A44" s="567" t="s">
        <v>272</v>
      </c>
      <c r="B44" s="567"/>
      <c r="C44" s="567"/>
      <c r="D44" s="567"/>
      <c r="E44" s="567"/>
      <c r="F44" s="567"/>
      <c r="G44" s="567"/>
      <c r="H44" s="567"/>
      <c r="I44" s="567"/>
      <c r="J44" s="567"/>
    </row>
    <row r="45" spans="1:11" s="71" customFormat="1" ht="10.9" customHeight="1">
      <c r="A45" s="567" t="s">
        <v>273</v>
      </c>
      <c r="B45" s="567"/>
      <c r="C45" s="567"/>
      <c r="D45" s="567"/>
      <c r="E45" s="567"/>
      <c r="F45" s="567"/>
      <c r="G45" s="567"/>
      <c r="H45" s="567"/>
      <c r="I45" s="567"/>
      <c r="J45" s="567"/>
    </row>
    <row r="46" spans="1:11" s="71" customFormat="1" ht="10.9" customHeight="1">
      <c r="A46" s="567" t="s">
        <v>472</v>
      </c>
      <c r="B46" s="567"/>
      <c r="C46" s="567"/>
      <c r="D46" s="567"/>
      <c r="E46" s="567"/>
      <c r="F46" s="567"/>
      <c r="G46" s="567"/>
      <c r="H46" s="567"/>
      <c r="I46" s="567"/>
      <c r="J46" s="567"/>
    </row>
    <row r="47" spans="1:11" s="71" customFormat="1" ht="10.9" customHeight="1">
      <c r="A47" s="560" t="s">
        <v>623</v>
      </c>
      <c r="B47" s="567"/>
      <c r="C47" s="567"/>
      <c r="D47" s="567"/>
      <c r="E47" s="567"/>
      <c r="F47" s="567"/>
      <c r="G47" s="567"/>
      <c r="H47" s="567"/>
      <c r="I47" s="567"/>
      <c r="J47" s="567"/>
    </row>
    <row r="48" spans="1:11" s="71" customFormat="1" ht="10.9" customHeight="1">
      <c r="A48" s="567" t="s">
        <v>473</v>
      </c>
      <c r="B48" s="567"/>
      <c r="C48" s="567"/>
      <c r="D48" s="567"/>
      <c r="E48" s="567"/>
      <c r="F48" s="567"/>
      <c r="G48" s="567"/>
      <c r="H48" s="567"/>
      <c r="I48" s="567"/>
      <c r="J48" s="567"/>
    </row>
  </sheetData>
  <sheetProtection algorithmName="SHA-512" hashValue="lrIehok4xF4gg5ABmgTdY5uamt+4spIzd+eZ5+s5Ozi61eV9lmy3X3YC5klyU2/8m8gFeTg03WK7qMUlpiA5UQ==" saltValue="10RBtKEXWZKgsJkWuOzc+Q==" spinCount="100000" sheet="1" objects="1" scenarios="1"/>
  <mergeCells count="35">
    <mergeCell ref="E37:E40"/>
    <mergeCell ref="C29:C30"/>
    <mergeCell ref="C37:C38"/>
    <mergeCell ref="A9:A16"/>
    <mergeCell ref="A17:A24"/>
    <mergeCell ref="A25:A32"/>
    <mergeCell ref="E13:E16"/>
    <mergeCell ref="E17:E20"/>
    <mergeCell ref="E21:E24"/>
    <mergeCell ref="B21:B24"/>
    <mergeCell ref="B29:B32"/>
    <mergeCell ref="C19:C20"/>
    <mergeCell ref="C21:C22"/>
    <mergeCell ref="C39:C40"/>
    <mergeCell ref="B17:B20"/>
    <mergeCell ref="B25:B28"/>
    <mergeCell ref="A33:B36"/>
    <mergeCell ref="A37:B40"/>
    <mergeCell ref="C23:C24"/>
    <mergeCell ref="C25:C26"/>
    <mergeCell ref="C27:C28"/>
    <mergeCell ref="E25:E28"/>
    <mergeCell ref="E33:E36"/>
    <mergeCell ref="E29:E32"/>
    <mergeCell ref="C31:C32"/>
    <mergeCell ref="C33:C34"/>
    <mergeCell ref="C35:C36"/>
    <mergeCell ref="E9:E12"/>
    <mergeCell ref="B13:B16"/>
    <mergeCell ref="C13:C14"/>
    <mergeCell ref="C15:C16"/>
    <mergeCell ref="C17:C18"/>
    <mergeCell ref="B9:B12"/>
    <mergeCell ref="C9:C10"/>
    <mergeCell ref="C11:C12"/>
  </mergeCells>
  <phoneticPr fontId="1"/>
  <pageMargins left="0.70866141732283472" right="0.70866141732283472" top="0.74803149606299213" bottom="0.15748031496062992" header="0.31496062992125984" footer="0.31496062992125984"/>
  <pageSetup paperSize="9" orientation="landscape" r:id="rId1"/>
  <rowBreaks count="1" manualBreakCount="1">
    <brk id="2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0C1A2-E901-4A9D-AC5B-064B3B4BDC23}">
  <sheetPr>
    <tabColor theme="7" tint="0.39997558519241921"/>
  </sheetPr>
  <dimension ref="A1:J18"/>
  <sheetViews>
    <sheetView showGridLines="0" zoomScaleNormal="100" zoomScaleSheetLayoutView="115" workbookViewId="0"/>
  </sheetViews>
  <sheetFormatPr defaultColWidth="8.77734375" defaultRowHeight="15.75"/>
  <cols>
    <col min="1" max="1" width="12.33203125" style="3" customWidth="1"/>
    <col min="2" max="2" width="8" style="3" customWidth="1"/>
    <col min="3" max="3" width="10.5546875" style="3" customWidth="1"/>
    <col min="4" max="4" width="13" style="3" customWidth="1"/>
    <col min="5" max="5" width="6.21875" style="3" customWidth="1"/>
    <col min="6" max="10" width="11.44140625" style="3" customWidth="1"/>
    <col min="11" max="16384" width="8.77734375" style="3"/>
  </cols>
  <sheetData>
    <row r="1" spans="1:10" s="18" customFormat="1" ht="33">
      <c r="A1" s="16" t="s">
        <v>548</v>
      </c>
    </row>
    <row r="2" spans="1:10" s="18" customFormat="1">
      <c r="A2" s="19"/>
    </row>
    <row r="3" spans="1:10" s="18" customFormat="1" ht="16.5" thickBot="1">
      <c r="A3" s="20" t="s">
        <v>1</v>
      </c>
      <c r="B3" s="21"/>
      <c r="C3" s="21"/>
      <c r="D3" s="21"/>
      <c r="E3" s="21"/>
      <c r="F3" s="21"/>
      <c r="G3" s="21"/>
      <c r="H3" s="21"/>
      <c r="I3" s="21"/>
      <c r="J3" s="21"/>
    </row>
    <row r="4" spans="1:10" ht="16.5" thickTop="1"/>
    <row r="5" spans="1:10">
      <c r="A5" s="5" t="s">
        <v>254</v>
      </c>
    </row>
    <row r="6" spans="1:10">
      <c r="A6" s="157" t="s">
        <v>274</v>
      </c>
      <c r="J6" s="183" t="s">
        <v>275</v>
      </c>
    </row>
    <row r="7" spans="1:10">
      <c r="A7" s="279" t="s">
        <v>276</v>
      </c>
      <c r="J7" s="4"/>
    </row>
    <row r="8" spans="1:10" ht="39">
      <c r="A8" s="987"/>
      <c r="B8" s="987"/>
      <c r="C8" s="521" t="s">
        <v>510</v>
      </c>
      <c r="D8" s="549"/>
      <c r="E8" s="521" t="s">
        <v>5</v>
      </c>
      <c r="F8" s="379">
        <v>2021</v>
      </c>
      <c r="G8" s="379">
        <v>2022</v>
      </c>
      <c r="H8" s="379">
        <v>2023</v>
      </c>
      <c r="I8" s="379">
        <v>2024</v>
      </c>
      <c r="J8" s="379">
        <v>2025</v>
      </c>
    </row>
    <row r="9" spans="1:10" s="74" customFormat="1" ht="30" customHeight="1">
      <c r="A9" s="988" t="s">
        <v>366</v>
      </c>
      <c r="B9" s="988"/>
      <c r="C9" s="911" t="s">
        <v>260</v>
      </c>
      <c r="D9" s="282" t="s">
        <v>261</v>
      </c>
      <c r="E9" s="913" t="s">
        <v>262</v>
      </c>
      <c r="F9" s="362">
        <v>0</v>
      </c>
      <c r="G9" s="362">
        <v>0</v>
      </c>
      <c r="H9" s="362">
        <v>0</v>
      </c>
      <c r="I9" s="362">
        <v>0</v>
      </c>
      <c r="J9" s="362">
        <v>0</v>
      </c>
    </row>
    <row r="10" spans="1:10" s="74" customFormat="1" ht="43.15" customHeight="1">
      <c r="A10" s="988"/>
      <c r="B10" s="988"/>
      <c r="C10" s="911"/>
      <c r="D10" s="282" t="s">
        <v>263</v>
      </c>
      <c r="E10" s="913"/>
      <c r="F10" s="362">
        <v>0</v>
      </c>
      <c r="G10" s="362">
        <v>0</v>
      </c>
      <c r="H10" s="362">
        <v>0</v>
      </c>
      <c r="I10" s="362">
        <v>0</v>
      </c>
      <c r="J10" s="362">
        <v>0</v>
      </c>
    </row>
    <row r="11" spans="1:10" s="74" customFormat="1" ht="30" customHeight="1">
      <c r="A11" s="988"/>
      <c r="B11" s="988"/>
      <c r="C11" s="956" t="s">
        <v>396</v>
      </c>
      <c r="D11" s="540" t="s">
        <v>264</v>
      </c>
      <c r="E11" s="913"/>
      <c r="F11" s="362">
        <v>0</v>
      </c>
      <c r="G11" s="362">
        <v>0</v>
      </c>
      <c r="H11" s="362">
        <v>0</v>
      </c>
      <c r="I11" s="362">
        <v>0</v>
      </c>
      <c r="J11" s="362">
        <v>0</v>
      </c>
    </row>
    <row r="12" spans="1:10" s="74" customFormat="1" ht="30" customHeight="1">
      <c r="A12" s="988"/>
      <c r="B12" s="988"/>
      <c r="C12" s="956"/>
      <c r="D12" s="282" t="s">
        <v>265</v>
      </c>
      <c r="E12" s="913"/>
      <c r="F12" s="362">
        <v>0</v>
      </c>
      <c r="G12" s="362">
        <v>0</v>
      </c>
      <c r="H12" s="362">
        <v>0</v>
      </c>
      <c r="I12" s="362">
        <v>0</v>
      </c>
      <c r="J12" s="362">
        <v>0</v>
      </c>
    </row>
    <row r="13" spans="1:10" s="74" customFormat="1" ht="30" customHeight="1">
      <c r="A13" s="988" t="s">
        <v>367</v>
      </c>
      <c r="B13" s="988"/>
      <c r="C13" s="911" t="s">
        <v>266</v>
      </c>
      <c r="D13" s="540" t="s">
        <v>264</v>
      </c>
      <c r="E13" s="913"/>
      <c r="F13" s="362">
        <v>0</v>
      </c>
      <c r="G13" s="362">
        <v>0</v>
      </c>
      <c r="H13" s="362">
        <v>0</v>
      </c>
      <c r="I13" s="362">
        <v>0</v>
      </c>
      <c r="J13" s="362">
        <v>0</v>
      </c>
    </row>
    <row r="14" spans="1:10" s="74" customFormat="1" ht="30" customHeight="1">
      <c r="A14" s="988"/>
      <c r="B14" s="988"/>
      <c r="C14" s="911"/>
      <c r="D14" s="282" t="s">
        <v>265</v>
      </c>
      <c r="E14" s="913"/>
      <c r="F14" s="362">
        <v>0</v>
      </c>
      <c r="G14" s="362">
        <v>0</v>
      </c>
      <c r="H14" s="362">
        <v>0</v>
      </c>
      <c r="I14" s="362">
        <v>0</v>
      </c>
      <c r="J14" s="362">
        <v>0</v>
      </c>
    </row>
    <row r="15" spans="1:10" s="74" customFormat="1" ht="30" customHeight="1">
      <c r="A15" s="988"/>
      <c r="B15" s="988"/>
      <c r="C15" s="956" t="s">
        <v>379</v>
      </c>
      <c r="D15" s="540" t="s">
        <v>264</v>
      </c>
      <c r="E15" s="913"/>
      <c r="F15" s="362">
        <v>0</v>
      </c>
      <c r="G15" s="362">
        <v>0</v>
      </c>
      <c r="H15" s="362">
        <v>0</v>
      </c>
      <c r="I15" s="362">
        <v>0</v>
      </c>
      <c r="J15" s="362">
        <v>0</v>
      </c>
    </row>
    <row r="16" spans="1:10" s="74" customFormat="1" ht="30" customHeight="1">
      <c r="A16" s="988"/>
      <c r="B16" s="988"/>
      <c r="C16" s="956"/>
      <c r="D16" s="282" t="s">
        <v>265</v>
      </c>
      <c r="E16" s="913"/>
      <c r="F16" s="362">
        <v>0</v>
      </c>
      <c r="G16" s="362">
        <v>0</v>
      </c>
      <c r="H16" s="362">
        <v>0</v>
      </c>
      <c r="I16" s="362">
        <v>0</v>
      </c>
      <c r="J16" s="362">
        <v>0</v>
      </c>
    </row>
    <row r="17" spans="1:10" ht="13.5" customHeight="1">
      <c r="A17" s="567" t="s">
        <v>277</v>
      </c>
      <c r="B17" s="568"/>
      <c r="C17" s="568"/>
      <c r="D17" s="568"/>
      <c r="E17" s="568"/>
      <c r="F17" s="568"/>
      <c r="G17" s="568"/>
      <c r="H17" s="568"/>
      <c r="I17" s="568"/>
      <c r="J17" s="568"/>
    </row>
    <row r="18" spans="1:10" ht="13.5" customHeight="1">
      <c r="A18" s="347"/>
      <c r="B18" s="350"/>
      <c r="C18" s="350"/>
      <c r="D18" s="350"/>
      <c r="E18" s="350"/>
      <c r="F18" s="350"/>
      <c r="G18" s="350"/>
      <c r="H18" s="350"/>
      <c r="I18" s="350"/>
      <c r="J18" s="350"/>
    </row>
  </sheetData>
  <sheetProtection algorithmName="SHA-512" hashValue="uucVcBo8wbv4RkJnK2IeE2R1jsdWxwEzYY6ykOkvGruvOUccr3yCvWcrDyXwbCmKtz8AEtgPRDOdrdX3lxDlpw==" saltValue="EZvgyfilTz3R0RdI2GrWlg==" spinCount="100000" sheet="1" objects="1" scenarios="1"/>
  <mergeCells count="8">
    <mergeCell ref="A8:B8"/>
    <mergeCell ref="A9:B12"/>
    <mergeCell ref="C9:C10"/>
    <mergeCell ref="E9:E16"/>
    <mergeCell ref="C11:C12"/>
    <mergeCell ref="A13:B16"/>
    <mergeCell ref="C13:C14"/>
    <mergeCell ref="C15:C16"/>
  </mergeCells>
  <phoneticPr fontId="1"/>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EC4A2-FB41-4E47-83BE-6503B3D75036}">
  <sheetPr>
    <tabColor theme="7" tint="0.39997558519241921"/>
  </sheetPr>
  <dimension ref="A1:I66"/>
  <sheetViews>
    <sheetView showGridLines="0" zoomScaleNormal="100" zoomScaleSheetLayoutView="115" workbookViewId="0"/>
  </sheetViews>
  <sheetFormatPr defaultColWidth="8.77734375" defaultRowHeight="15.75"/>
  <cols>
    <col min="1" max="1" width="33.21875" style="6" customWidth="1"/>
    <col min="2" max="2" width="12.5546875" style="3" customWidth="1"/>
    <col min="3" max="3" width="5.5546875" style="3" customWidth="1"/>
    <col min="4" max="6" width="10.21875" style="3" customWidth="1"/>
    <col min="7" max="8" width="10.21875" style="91" customWidth="1"/>
    <col min="9" max="9" width="3.44140625" style="3" customWidth="1"/>
    <col min="10" max="16384" width="8.77734375" style="3"/>
  </cols>
  <sheetData>
    <row r="1" spans="1:9" s="18" customFormat="1" ht="33">
      <c r="A1" s="16" t="s">
        <v>548</v>
      </c>
    </row>
    <row r="2" spans="1:9" s="18" customFormat="1" ht="10.5" customHeight="1">
      <c r="A2" s="292"/>
    </row>
    <row r="3" spans="1:9" s="18" customFormat="1" ht="19.5" customHeight="1" thickBot="1">
      <c r="A3" s="995" t="s">
        <v>1</v>
      </c>
      <c r="B3" s="995"/>
      <c r="C3" s="995"/>
      <c r="D3" s="995"/>
      <c r="E3" s="995"/>
      <c r="F3" s="995"/>
      <c r="G3" s="995"/>
      <c r="H3" s="995"/>
      <c r="I3" s="995"/>
    </row>
    <row r="4" spans="1:9" s="18" customFormat="1" ht="14.25" customHeight="1" thickTop="1">
      <c r="A4" s="442"/>
      <c r="B4" s="442"/>
      <c r="C4" s="442"/>
      <c r="D4" s="442"/>
      <c r="E4" s="442"/>
      <c r="F4" s="442"/>
      <c r="G4" s="442"/>
      <c r="H4" s="442"/>
      <c r="I4" s="442"/>
    </row>
    <row r="5" spans="1:9">
      <c r="A5" s="10" t="s">
        <v>254</v>
      </c>
    </row>
    <row r="6" spans="1:9">
      <c r="A6" s="157" t="s">
        <v>278</v>
      </c>
      <c r="G6" s="209"/>
      <c r="H6" s="209" t="s">
        <v>279</v>
      </c>
    </row>
    <row r="7" spans="1:9">
      <c r="A7" s="281" t="s">
        <v>257</v>
      </c>
    </row>
    <row r="8" spans="1:9" s="70" customFormat="1" ht="45.75" customHeight="1">
      <c r="A8" s="380"/>
      <c r="B8" s="521" t="s">
        <v>509</v>
      </c>
      <c r="C8" s="521" t="s">
        <v>5</v>
      </c>
      <c r="D8" s="379">
        <v>2021</v>
      </c>
      <c r="E8" s="379">
        <v>2022</v>
      </c>
      <c r="F8" s="379">
        <v>2023</v>
      </c>
      <c r="G8" s="379">
        <v>2024</v>
      </c>
      <c r="H8" s="379">
        <v>2025</v>
      </c>
    </row>
    <row r="9" spans="1:9" s="70" customFormat="1" ht="41.25" customHeight="1">
      <c r="A9" s="989" t="s">
        <v>368</v>
      </c>
      <c r="B9" s="293" t="s">
        <v>260</v>
      </c>
      <c r="C9" s="913" t="s">
        <v>401</v>
      </c>
      <c r="D9" s="239" t="s">
        <v>410</v>
      </c>
      <c r="E9" s="294" t="s">
        <v>411</v>
      </c>
      <c r="F9" s="239" t="s">
        <v>412</v>
      </c>
      <c r="G9" s="239" t="s">
        <v>413</v>
      </c>
      <c r="H9" s="239" t="s">
        <v>414</v>
      </c>
      <c r="I9" s="616" t="s">
        <v>280</v>
      </c>
    </row>
    <row r="10" spans="1:9" s="70" customFormat="1" ht="45" customHeight="1">
      <c r="A10" s="990"/>
      <c r="B10" s="396" t="s">
        <v>396</v>
      </c>
      <c r="C10" s="913"/>
      <c r="D10" s="295" t="s">
        <v>415</v>
      </c>
      <c r="E10" s="295" t="s">
        <v>416</v>
      </c>
      <c r="F10" s="295" t="s">
        <v>417</v>
      </c>
      <c r="G10" s="422" t="s">
        <v>418</v>
      </c>
      <c r="H10" s="296" t="s">
        <v>419</v>
      </c>
      <c r="I10" s="616" t="s">
        <v>280</v>
      </c>
    </row>
    <row r="11" spans="1:9" s="92" customFormat="1" ht="36.75" customHeight="1">
      <c r="A11" s="989" t="s">
        <v>511</v>
      </c>
      <c r="B11" s="293" t="s">
        <v>266</v>
      </c>
      <c r="C11" s="913"/>
      <c r="D11" s="294" t="s">
        <v>410</v>
      </c>
      <c r="E11" s="294" t="s">
        <v>411</v>
      </c>
      <c r="F11" s="294" t="s">
        <v>420</v>
      </c>
      <c r="G11" s="423" t="s">
        <v>421</v>
      </c>
      <c r="H11" s="239" t="s">
        <v>422</v>
      </c>
    </row>
    <row r="12" spans="1:9" s="92" customFormat="1" ht="36.75" customHeight="1">
      <c r="A12" s="990"/>
      <c r="B12" s="396" t="s">
        <v>378</v>
      </c>
      <c r="C12" s="913"/>
      <c r="D12" s="295" t="s">
        <v>415</v>
      </c>
      <c r="E12" s="295" t="s">
        <v>416</v>
      </c>
      <c r="F12" s="295" t="s">
        <v>417</v>
      </c>
      <c r="G12" s="422" t="s">
        <v>423</v>
      </c>
      <c r="H12" s="493" t="s">
        <v>419</v>
      </c>
    </row>
    <row r="13" spans="1:9" s="70" customFormat="1" ht="37.5" customHeight="1">
      <c r="A13" s="991" t="s">
        <v>624</v>
      </c>
      <c r="B13" s="394" t="s">
        <v>266</v>
      </c>
      <c r="C13" s="913"/>
      <c r="D13" s="294" t="s">
        <v>424</v>
      </c>
      <c r="E13" s="294" t="s">
        <v>425</v>
      </c>
      <c r="F13" s="294" t="s">
        <v>426</v>
      </c>
      <c r="G13" s="423" t="s">
        <v>427</v>
      </c>
      <c r="H13" s="239" t="s">
        <v>428</v>
      </c>
    </row>
    <row r="14" spans="1:9" s="70" customFormat="1" ht="37.5" customHeight="1">
      <c r="A14" s="992"/>
      <c r="B14" s="396" t="s">
        <v>379</v>
      </c>
      <c r="C14" s="913"/>
      <c r="D14" s="295" t="s">
        <v>429</v>
      </c>
      <c r="E14" s="295" t="s">
        <v>430</v>
      </c>
      <c r="F14" s="295" t="s">
        <v>431</v>
      </c>
      <c r="G14" s="296" t="s">
        <v>281</v>
      </c>
      <c r="H14" s="296" t="s">
        <v>432</v>
      </c>
    </row>
    <row r="15" spans="1:9" s="70" customFormat="1" ht="30" customHeight="1">
      <c r="A15" s="993" t="s">
        <v>625</v>
      </c>
      <c r="B15" s="293" t="s">
        <v>266</v>
      </c>
      <c r="C15" s="994" t="s">
        <v>282</v>
      </c>
      <c r="D15" s="297">
        <v>20.9</v>
      </c>
      <c r="E15" s="297">
        <v>23.1</v>
      </c>
      <c r="F15" s="297">
        <v>22.9</v>
      </c>
      <c r="G15" s="298">
        <v>25.7</v>
      </c>
      <c r="H15" s="298">
        <v>22.2</v>
      </c>
    </row>
    <row r="16" spans="1:9" s="70" customFormat="1" ht="30" customHeight="1">
      <c r="A16" s="992"/>
      <c r="B16" s="396" t="s">
        <v>379</v>
      </c>
      <c r="C16" s="994"/>
      <c r="D16" s="299">
        <v>60</v>
      </c>
      <c r="E16" s="299">
        <v>50</v>
      </c>
      <c r="F16" s="300">
        <v>50</v>
      </c>
      <c r="G16" s="301">
        <v>50</v>
      </c>
      <c r="H16" s="301">
        <v>50</v>
      </c>
    </row>
    <row r="17" spans="1:9">
      <c r="A17" s="280" t="s">
        <v>283</v>
      </c>
      <c r="D17" s="4"/>
      <c r="E17" s="4"/>
    </row>
    <row r="18" spans="1:9" ht="39">
      <c r="A18" s="380"/>
      <c r="B18" s="521" t="s">
        <v>509</v>
      </c>
      <c r="C18" s="521" t="s">
        <v>5</v>
      </c>
      <c r="D18" s="379">
        <v>2021</v>
      </c>
      <c r="E18" s="379">
        <v>2022</v>
      </c>
      <c r="F18" s="379">
        <v>2023</v>
      </c>
      <c r="G18" s="379">
        <v>2024</v>
      </c>
      <c r="H18" s="379">
        <v>2025</v>
      </c>
    </row>
    <row r="19" spans="1:9" s="92" customFormat="1" ht="36">
      <c r="A19" s="989" t="s">
        <v>368</v>
      </c>
      <c r="B19" s="293" t="s">
        <v>260</v>
      </c>
      <c r="C19" s="913" t="s">
        <v>401</v>
      </c>
      <c r="D19" s="294" t="s">
        <v>433</v>
      </c>
      <c r="E19" s="294" t="s">
        <v>434</v>
      </c>
      <c r="F19" s="294" t="s">
        <v>284</v>
      </c>
      <c r="G19" s="239" t="s">
        <v>435</v>
      </c>
      <c r="H19" s="424" t="s">
        <v>436</v>
      </c>
      <c r="I19" s="616" t="s">
        <v>280</v>
      </c>
    </row>
    <row r="20" spans="1:9" s="92" customFormat="1" ht="36.6" customHeight="1">
      <c r="A20" s="990"/>
      <c r="B20" s="396" t="s">
        <v>396</v>
      </c>
      <c r="C20" s="913"/>
      <c r="D20" s="295" t="s">
        <v>437</v>
      </c>
      <c r="E20" s="295" t="s">
        <v>438</v>
      </c>
      <c r="F20" s="295" t="s">
        <v>286</v>
      </c>
      <c r="G20" s="296" t="s">
        <v>439</v>
      </c>
      <c r="H20" s="425" t="s">
        <v>440</v>
      </c>
      <c r="I20" s="616" t="s">
        <v>280</v>
      </c>
    </row>
    <row r="21" spans="1:9" s="92" customFormat="1" ht="41.25" customHeight="1">
      <c r="A21" s="998" t="s">
        <v>511</v>
      </c>
      <c r="B21" s="293" t="s">
        <v>266</v>
      </c>
      <c r="C21" s="913"/>
      <c r="D21" s="294" t="s">
        <v>433</v>
      </c>
      <c r="E21" s="294" t="s">
        <v>441</v>
      </c>
      <c r="F21" s="294" t="s">
        <v>285</v>
      </c>
      <c r="G21" s="58" t="s">
        <v>442</v>
      </c>
      <c r="H21" s="424" t="s">
        <v>443</v>
      </c>
    </row>
    <row r="22" spans="1:9" s="92" customFormat="1" ht="41.25" customHeight="1">
      <c r="A22" s="998"/>
      <c r="B22" s="396" t="s">
        <v>379</v>
      </c>
      <c r="C22" s="913"/>
      <c r="D22" s="295" t="s">
        <v>437</v>
      </c>
      <c r="E22" s="295" t="s">
        <v>438</v>
      </c>
      <c r="F22" s="295" t="s">
        <v>286</v>
      </c>
      <c r="G22" s="296" t="s">
        <v>439</v>
      </c>
      <c r="H22" s="425" t="s">
        <v>440</v>
      </c>
    </row>
    <row r="23" spans="1:9" s="92" customFormat="1" ht="37.5" customHeight="1">
      <c r="A23" s="991" t="s">
        <v>624</v>
      </c>
      <c r="B23" s="293" t="s">
        <v>266</v>
      </c>
      <c r="C23" s="913"/>
      <c r="D23" s="294" t="s">
        <v>444</v>
      </c>
      <c r="E23" s="294" t="s">
        <v>445</v>
      </c>
      <c r="F23" s="294" t="s">
        <v>287</v>
      </c>
      <c r="G23" s="239" t="s">
        <v>287</v>
      </c>
      <c r="H23" s="424" t="s">
        <v>287</v>
      </c>
    </row>
    <row r="24" spans="1:9" s="92" customFormat="1" ht="37.5" customHeight="1">
      <c r="A24" s="993"/>
      <c r="B24" s="396" t="s">
        <v>379</v>
      </c>
      <c r="C24" s="913"/>
      <c r="D24" s="295" t="s">
        <v>446</v>
      </c>
      <c r="E24" s="295" t="s">
        <v>446</v>
      </c>
      <c r="F24" s="295" t="s">
        <v>446</v>
      </c>
      <c r="G24" s="296" t="s">
        <v>446</v>
      </c>
      <c r="H24" s="425" t="s">
        <v>446</v>
      </c>
    </row>
    <row r="25" spans="1:9" s="92" customFormat="1" ht="30" customHeight="1">
      <c r="A25" s="991" t="s">
        <v>626</v>
      </c>
      <c r="B25" s="293" t="s">
        <v>266</v>
      </c>
      <c r="C25" s="913" t="s">
        <v>288</v>
      </c>
      <c r="D25" s="294">
        <v>1</v>
      </c>
      <c r="E25" s="294">
        <v>1</v>
      </c>
      <c r="F25" s="294">
        <v>1</v>
      </c>
      <c r="G25" s="239">
        <v>1</v>
      </c>
      <c r="H25" s="424">
        <v>1</v>
      </c>
    </row>
    <row r="26" spans="1:9" s="92" customFormat="1" ht="30" customHeight="1">
      <c r="A26" s="992"/>
      <c r="B26" s="396" t="s">
        <v>379</v>
      </c>
      <c r="C26" s="994"/>
      <c r="D26" s="295" t="s">
        <v>195</v>
      </c>
      <c r="E26" s="295" t="s">
        <v>195</v>
      </c>
      <c r="F26" s="295" t="s">
        <v>195</v>
      </c>
      <c r="G26" s="296" t="s">
        <v>195</v>
      </c>
      <c r="H26" s="425" t="s">
        <v>195</v>
      </c>
    </row>
    <row r="27" spans="1:9" s="92" customFormat="1" ht="15" customHeight="1">
      <c r="A27" s="458"/>
      <c r="B27" s="472"/>
      <c r="C27" s="278"/>
      <c r="D27" s="473"/>
      <c r="E27" s="473"/>
      <c r="F27" s="473"/>
      <c r="G27" s="474"/>
      <c r="H27" s="475"/>
    </row>
    <row r="28" spans="1:9" s="481" customFormat="1" ht="13.5" customHeight="1">
      <c r="A28" s="601" t="s">
        <v>721</v>
      </c>
      <c r="B28" s="602"/>
      <c r="C28" s="593"/>
      <c r="D28" s="474"/>
      <c r="E28" s="474"/>
      <c r="F28" s="474"/>
      <c r="G28" s="474"/>
      <c r="H28" s="475"/>
    </row>
    <row r="29" spans="1:9" s="91" customFormat="1" ht="12" customHeight="1">
      <c r="A29" s="560" t="s">
        <v>289</v>
      </c>
      <c r="B29" s="566"/>
      <c r="C29" s="566"/>
      <c r="D29" s="566"/>
      <c r="E29" s="566"/>
      <c r="F29" s="566"/>
      <c r="G29" s="566"/>
      <c r="H29" s="566"/>
      <c r="I29" s="566"/>
    </row>
    <row r="30" spans="1:9" s="91" customFormat="1" ht="12" customHeight="1">
      <c r="A30" s="560" t="s">
        <v>290</v>
      </c>
      <c r="B30" s="566"/>
      <c r="C30" s="566"/>
      <c r="D30" s="566"/>
      <c r="E30" s="566"/>
      <c r="F30" s="566"/>
      <c r="G30" s="566"/>
      <c r="H30" s="566"/>
      <c r="I30" s="566"/>
    </row>
    <row r="31" spans="1:9" s="204" customFormat="1" ht="22.15" customHeight="1">
      <c r="A31" s="997" t="s">
        <v>397</v>
      </c>
      <c r="B31" s="997"/>
      <c r="C31" s="997"/>
      <c r="D31" s="997"/>
      <c r="E31" s="997"/>
      <c r="F31" s="997"/>
      <c r="G31" s="997"/>
      <c r="H31" s="997"/>
      <c r="I31" s="997"/>
    </row>
    <row r="32" spans="1:9" s="91" customFormat="1" ht="13.15" customHeight="1">
      <c r="A32" s="560" t="s">
        <v>291</v>
      </c>
      <c r="B32" s="566"/>
      <c r="C32" s="566"/>
      <c r="D32" s="566"/>
      <c r="E32" s="566"/>
      <c r="F32" s="566"/>
      <c r="G32" s="566"/>
      <c r="H32" s="566"/>
      <c r="I32" s="566"/>
    </row>
    <row r="33" spans="1:9" s="91" customFormat="1">
      <c r="A33" s="560" t="s">
        <v>545</v>
      </c>
      <c r="B33" s="566"/>
      <c r="C33" s="566"/>
      <c r="D33" s="566"/>
      <c r="E33" s="566"/>
      <c r="F33" s="566"/>
      <c r="G33" s="566"/>
      <c r="H33" s="566"/>
      <c r="I33" s="566"/>
    </row>
    <row r="34" spans="1:9" s="91" customFormat="1" ht="36.75" customHeight="1">
      <c r="A34" s="811" t="s">
        <v>532</v>
      </c>
      <c r="B34" s="811"/>
      <c r="C34" s="811"/>
      <c r="D34" s="811"/>
      <c r="E34" s="811"/>
      <c r="F34" s="811"/>
      <c r="G34" s="811"/>
      <c r="H34" s="811"/>
      <c r="I34" s="811"/>
    </row>
    <row r="35" spans="1:9">
      <c r="A35" s="560" t="s">
        <v>546</v>
      </c>
      <c r="B35" s="568"/>
      <c r="C35" s="568"/>
      <c r="D35" s="568"/>
      <c r="E35" s="568"/>
      <c r="F35" s="568"/>
      <c r="G35" s="566"/>
      <c r="H35" s="566"/>
      <c r="I35" s="568"/>
    </row>
    <row r="36" spans="1:9" ht="22.5" customHeight="1">
      <c r="A36" s="811" t="s">
        <v>292</v>
      </c>
      <c r="B36" s="811"/>
      <c r="C36" s="811"/>
      <c r="D36" s="811"/>
      <c r="E36" s="811"/>
      <c r="F36" s="811"/>
      <c r="G36" s="811"/>
      <c r="H36" s="811"/>
      <c r="I36" s="811"/>
    </row>
    <row r="37" spans="1:9" ht="12.6" customHeight="1">
      <c r="A37" s="560" t="s">
        <v>293</v>
      </c>
      <c r="B37" s="568"/>
      <c r="C37" s="568"/>
      <c r="D37" s="568"/>
      <c r="E37" s="568"/>
      <c r="F37" s="568"/>
      <c r="G37" s="566"/>
      <c r="H37" s="566"/>
      <c r="I37" s="568"/>
    </row>
    <row r="38" spans="1:9">
      <c r="A38" s="560" t="s">
        <v>294</v>
      </c>
      <c r="B38" s="568"/>
      <c r="C38" s="568"/>
      <c r="D38" s="568"/>
      <c r="E38" s="568"/>
      <c r="F38" s="568"/>
      <c r="G38" s="566"/>
      <c r="H38" s="566"/>
      <c r="I38" s="568"/>
    </row>
    <row r="39" spans="1:9" ht="12" customHeight="1">
      <c r="A39" s="560" t="s">
        <v>295</v>
      </c>
      <c r="B39" s="568"/>
      <c r="C39" s="568"/>
      <c r="D39" s="568"/>
      <c r="E39" s="568"/>
      <c r="F39" s="568"/>
      <c r="G39" s="566"/>
      <c r="H39" s="566"/>
      <c r="I39" s="568"/>
    </row>
    <row r="40" spans="1:9" s="518" customFormat="1">
      <c r="A40" s="560" t="s">
        <v>474</v>
      </c>
      <c r="B40" s="590"/>
      <c r="C40" s="590"/>
      <c r="D40" s="590"/>
      <c r="E40" s="590"/>
      <c r="F40" s="590"/>
      <c r="G40" s="590"/>
      <c r="H40" s="590"/>
      <c r="I40" s="590"/>
    </row>
    <row r="41" spans="1:9" ht="12.6" customHeight="1">
      <c r="A41" s="774" t="s">
        <v>296</v>
      </c>
      <c r="B41" s="774"/>
      <c r="C41" s="774"/>
      <c r="D41" s="774"/>
      <c r="E41" s="774"/>
      <c r="F41" s="774"/>
      <c r="G41" s="774"/>
      <c r="H41" s="774"/>
      <c r="I41" s="774"/>
    </row>
    <row r="42" spans="1:9" ht="13.15" customHeight="1">
      <c r="A42" s="774" t="s">
        <v>447</v>
      </c>
      <c r="B42" s="774"/>
      <c r="C42" s="774"/>
      <c r="D42" s="774"/>
      <c r="E42" s="774"/>
      <c r="F42" s="774"/>
      <c r="G42" s="774"/>
      <c r="H42" s="774"/>
      <c r="I42" s="774"/>
    </row>
    <row r="43" spans="1:9" ht="13.15" customHeight="1">
      <c r="A43" s="560" t="s">
        <v>475</v>
      </c>
      <c r="B43" s="568"/>
      <c r="C43" s="568"/>
      <c r="D43" s="568"/>
      <c r="E43" s="568"/>
      <c r="F43" s="568"/>
      <c r="G43" s="566"/>
      <c r="H43" s="566"/>
      <c r="I43" s="568"/>
    </row>
    <row r="44" spans="1:9">
      <c r="A44" s="560" t="s">
        <v>476</v>
      </c>
      <c r="B44" s="568"/>
      <c r="C44" s="568"/>
      <c r="D44" s="568"/>
      <c r="E44" s="568"/>
      <c r="F44" s="568"/>
      <c r="G44" s="566"/>
      <c r="H44" s="566"/>
      <c r="I44" s="568"/>
    </row>
    <row r="45" spans="1:9">
      <c r="A45" s="560" t="s">
        <v>297</v>
      </c>
      <c r="B45" s="568"/>
      <c r="C45" s="568"/>
      <c r="D45" s="568"/>
      <c r="E45" s="568"/>
      <c r="F45" s="568"/>
      <c r="G45" s="566"/>
      <c r="H45" s="566"/>
      <c r="I45" s="568"/>
    </row>
    <row r="46" spans="1:9" ht="11.1" customHeight="1">
      <c r="A46" s="591" t="s">
        <v>448</v>
      </c>
      <c r="B46" s="568"/>
      <c r="C46" s="568"/>
      <c r="D46" s="568"/>
      <c r="E46" s="568"/>
      <c r="F46" s="568"/>
      <c r="G46" s="566"/>
      <c r="H46" s="566"/>
      <c r="I46" s="568"/>
    </row>
    <row r="47" spans="1:9">
      <c r="A47" s="592" t="s">
        <v>449</v>
      </c>
      <c r="B47" s="568"/>
      <c r="C47" s="568"/>
      <c r="D47" s="568"/>
      <c r="E47" s="568"/>
      <c r="F47" s="568"/>
      <c r="G47" s="566"/>
      <c r="H47" s="566"/>
      <c r="I47" s="568"/>
    </row>
    <row r="48" spans="1:9">
      <c r="A48" s="636" t="s">
        <v>563</v>
      </c>
      <c r="B48" s="568"/>
      <c r="C48" s="568"/>
      <c r="D48" s="568"/>
      <c r="E48" s="568"/>
      <c r="F48" s="568"/>
      <c r="G48" s="566"/>
      <c r="H48" s="566"/>
      <c r="I48" s="568"/>
    </row>
    <row r="49" spans="1:9">
      <c r="A49" s="560" t="s">
        <v>298</v>
      </c>
      <c r="B49" s="568"/>
      <c r="C49" s="568"/>
      <c r="D49" s="568"/>
      <c r="E49" s="568"/>
      <c r="F49" s="568"/>
      <c r="G49" s="566"/>
      <c r="H49" s="566"/>
      <c r="I49" s="568"/>
    </row>
    <row r="50" spans="1:9" ht="12" customHeight="1">
      <c r="A50" s="560" t="s">
        <v>299</v>
      </c>
      <c r="B50" s="568"/>
      <c r="C50" s="568"/>
      <c r="D50" s="568"/>
      <c r="E50" s="568"/>
      <c r="F50" s="568"/>
      <c r="G50" s="566"/>
      <c r="H50" s="566"/>
      <c r="I50" s="568"/>
    </row>
    <row r="51" spans="1:9" ht="13.5" customHeight="1">
      <c r="A51" s="560" t="s">
        <v>547</v>
      </c>
      <c r="B51" s="568"/>
      <c r="C51" s="568"/>
      <c r="D51" s="568"/>
      <c r="E51" s="568"/>
      <c r="F51" s="568"/>
      <c r="G51" s="566"/>
      <c r="H51" s="566"/>
      <c r="I51" s="568"/>
    </row>
    <row r="52" spans="1:9" ht="13.15" customHeight="1">
      <c r="A52" s="560" t="s">
        <v>300</v>
      </c>
      <c r="B52" s="568"/>
      <c r="C52" s="568"/>
      <c r="D52" s="568"/>
      <c r="E52" s="568"/>
      <c r="F52" s="568"/>
      <c r="G52" s="566"/>
      <c r="H52" s="566"/>
      <c r="I52" s="568"/>
    </row>
    <row r="53" spans="1:9" ht="22.5" customHeight="1">
      <c r="A53" s="774" t="s">
        <v>301</v>
      </c>
      <c r="B53" s="774"/>
      <c r="C53" s="774"/>
      <c r="D53" s="774"/>
      <c r="E53" s="774"/>
      <c r="F53" s="774"/>
      <c r="G53" s="774"/>
      <c r="H53" s="774"/>
      <c r="I53" s="774"/>
    </row>
    <row r="54" spans="1:9">
      <c r="A54" s="560" t="s">
        <v>549</v>
      </c>
      <c r="B54" s="568"/>
      <c r="C54" s="568"/>
      <c r="D54" s="568"/>
      <c r="E54" s="568"/>
      <c r="F54" s="568"/>
      <c r="G54" s="566"/>
      <c r="H54" s="566"/>
      <c r="I54" s="568"/>
    </row>
    <row r="55" spans="1:9" ht="25.5" customHeight="1">
      <c r="A55" s="996" t="s">
        <v>302</v>
      </c>
      <c r="B55" s="996"/>
      <c r="C55" s="996"/>
      <c r="D55" s="996"/>
      <c r="E55" s="996"/>
      <c r="F55" s="996"/>
      <c r="G55" s="996"/>
      <c r="H55" s="996"/>
      <c r="I55" s="996"/>
    </row>
    <row r="56" spans="1:9" s="71" customFormat="1" ht="12">
      <c r="A56" s="251" t="s">
        <v>303</v>
      </c>
    </row>
    <row r="57" spans="1:9" s="71" customFormat="1" ht="12">
      <c r="A57" s="251" t="s">
        <v>304</v>
      </c>
    </row>
    <row r="58" spans="1:9" s="71" customFormat="1" ht="12"/>
    <row r="59" spans="1:9" s="71" customFormat="1" ht="12"/>
    <row r="60" spans="1:9" s="71" customFormat="1" ht="12"/>
    <row r="61" spans="1:9" s="71" customFormat="1" ht="12">
      <c r="A61" s="251"/>
    </row>
    <row r="62" spans="1:9" s="71" customFormat="1" ht="12">
      <c r="A62" s="251" t="s">
        <v>305</v>
      </c>
    </row>
    <row r="63" spans="1:9" s="71" customFormat="1" ht="12">
      <c r="A63" s="251" t="s">
        <v>306</v>
      </c>
    </row>
    <row r="64" spans="1:9" s="71" customFormat="1" ht="12">
      <c r="A64" s="251" t="s">
        <v>307</v>
      </c>
    </row>
    <row r="65" spans="1:1" s="71" customFormat="1" ht="12"/>
    <row r="66" spans="1:1" s="71" customFormat="1" ht="12">
      <c r="A66" s="251" t="s">
        <v>308</v>
      </c>
    </row>
  </sheetData>
  <sheetProtection algorithmName="SHA-512" hashValue="7l++YKthc//g5LH74IzlI348wQgSd3p/vNt0eha/eGnv2e5YU076womREI8IQ6Z54XF7DKKk4aM0up/mSDVwmA==" saltValue="TUIFaQc/yI67g/Racar4eA==" spinCount="100000" sheet="1" objects="1" scenarios="1"/>
  <mergeCells count="20">
    <mergeCell ref="A19:A20"/>
    <mergeCell ref="C19:C24"/>
    <mergeCell ref="A21:A22"/>
    <mergeCell ref="A23:A24"/>
    <mergeCell ref="A25:A26"/>
    <mergeCell ref="C25:C26"/>
    <mergeCell ref="A55:I55"/>
    <mergeCell ref="A31:I31"/>
    <mergeCell ref="A34:I34"/>
    <mergeCell ref="A36:I36"/>
    <mergeCell ref="A41:I41"/>
    <mergeCell ref="A42:I42"/>
    <mergeCell ref="A53:I53"/>
    <mergeCell ref="A11:A12"/>
    <mergeCell ref="A13:A14"/>
    <mergeCell ref="A15:A16"/>
    <mergeCell ref="C15:C16"/>
    <mergeCell ref="A3:I3"/>
    <mergeCell ref="A9:A10"/>
    <mergeCell ref="C9:C14"/>
  </mergeCells>
  <phoneticPr fontId="1"/>
  <pageMargins left="0.70866141732283472" right="0.70866141732283472" top="0.74803149606299213" bottom="0.74803149606299213" header="0.31496062992125984" footer="0.31496062992125984"/>
  <pageSetup paperSize="9" orientation="landscape" r:id="rId1"/>
  <rowBreaks count="3" manualBreakCount="3">
    <brk id="16" max="8" man="1"/>
    <brk id="26" max="8" man="1"/>
    <brk id="48"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B19E2-2D98-41E2-BBDC-BDCDCB6DF648}">
  <sheetPr>
    <tabColor theme="7" tint="0.39997558519241921"/>
  </sheetPr>
  <dimension ref="A1:M18"/>
  <sheetViews>
    <sheetView showGridLines="0" zoomScaleNormal="100" zoomScaleSheetLayoutView="115" workbookViewId="0"/>
  </sheetViews>
  <sheetFormatPr defaultColWidth="9.5546875" defaultRowHeight="15.75"/>
  <cols>
    <col min="1" max="1" width="13.21875" style="1" customWidth="1"/>
    <col min="2" max="2" width="8.77734375" style="1" customWidth="1"/>
    <col min="3" max="3" width="7.77734375" style="1" customWidth="1"/>
    <col min="4" max="4" width="7.5546875" style="1" customWidth="1"/>
    <col min="5" max="5" width="8.77734375" style="1" customWidth="1"/>
    <col min="6" max="8" width="7.5546875" style="1" customWidth="1"/>
    <col min="9" max="9" width="8.21875" style="1" customWidth="1"/>
    <col min="10" max="10" width="7.21875" style="1" customWidth="1"/>
    <col min="11" max="11" width="8" style="1" customWidth="1"/>
    <col min="12" max="12" width="7.5546875" style="1" customWidth="1"/>
    <col min="13" max="13" width="8.21875" style="1" customWidth="1"/>
    <col min="14" max="14" width="4.6640625" style="1" customWidth="1"/>
    <col min="15" max="16384" width="9.5546875" style="1"/>
  </cols>
  <sheetData>
    <row r="1" spans="1:13" ht="33">
      <c r="A1" s="16" t="s">
        <v>548</v>
      </c>
    </row>
    <row r="2" spans="1:13">
      <c r="A2" s="19"/>
    </row>
    <row r="3" spans="1:13" ht="16.5" thickBot="1">
      <c r="A3" s="20" t="s">
        <v>309</v>
      </c>
      <c r="B3" s="276"/>
      <c r="C3" s="276"/>
      <c r="D3" s="276"/>
      <c r="E3" s="276"/>
      <c r="F3" s="276"/>
      <c r="G3" s="276"/>
      <c r="H3" s="276"/>
      <c r="I3" s="276"/>
      <c r="J3" s="276"/>
      <c r="K3" s="276"/>
      <c r="L3" s="276"/>
      <c r="M3" s="276"/>
    </row>
    <row r="4" spans="1:13" ht="15" customHeight="1" thickTop="1">
      <c r="A4" s="19"/>
    </row>
    <row r="5" spans="1:13">
      <c r="A5" s="277" t="s">
        <v>690</v>
      </c>
      <c r="M5" s="275" t="s">
        <v>310</v>
      </c>
    </row>
    <row r="6" spans="1:13">
      <c r="A6" s="277" t="s">
        <v>691</v>
      </c>
      <c r="M6" s="275"/>
    </row>
    <row r="7" spans="1:13" s="113" customFormat="1" ht="36">
      <c r="A7" s="385"/>
      <c r="B7" s="520" t="s">
        <v>45</v>
      </c>
      <c r="C7" s="521" t="s">
        <v>5</v>
      </c>
      <c r="D7" s="1007" t="s">
        <v>6</v>
      </c>
      <c r="E7" s="1008"/>
      <c r="F7" s="1007" t="s">
        <v>7</v>
      </c>
      <c r="G7" s="1008"/>
      <c r="H7" s="1007" t="s">
        <v>8</v>
      </c>
      <c r="I7" s="1008"/>
      <c r="J7" s="1007" t="s">
        <v>9</v>
      </c>
      <c r="K7" s="1008"/>
      <c r="L7" s="1007" t="s">
        <v>10</v>
      </c>
      <c r="M7" s="1008"/>
    </row>
    <row r="8" spans="1:13" s="113" customFormat="1" ht="23.25" customHeight="1">
      <c r="A8" s="551" t="s">
        <v>722</v>
      </c>
      <c r="B8" s="1000" t="s">
        <v>311</v>
      </c>
      <c r="C8" s="1002" t="s">
        <v>588</v>
      </c>
      <c r="D8" s="1004">
        <v>0.09</v>
      </c>
      <c r="E8" s="1005"/>
      <c r="F8" s="1004">
        <v>0.25</v>
      </c>
      <c r="G8" s="1005"/>
      <c r="H8" s="1006">
        <v>0.26</v>
      </c>
      <c r="I8" s="1006"/>
      <c r="J8" s="1006">
        <v>0.37</v>
      </c>
      <c r="K8" s="1006"/>
      <c r="L8" s="999">
        <v>0.15</v>
      </c>
      <c r="M8" s="999"/>
    </row>
    <row r="9" spans="1:13" s="113" customFormat="1" ht="23.25" customHeight="1">
      <c r="A9" s="551" t="s">
        <v>362</v>
      </c>
      <c r="B9" s="1001"/>
      <c r="C9" s="1003"/>
      <c r="D9" s="1004">
        <v>1.25</v>
      </c>
      <c r="E9" s="1005"/>
      <c r="F9" s="1004">
        <v>1.62</v>
      </c>
      <c r="G9" s="1005"/>
      <c r="H9" s="1006">
        <v>1.97</v>
      </c>
      <c r="I9" s="1006"/>
      <c r="J9" s="1006">
        <v>2.16</v>
      </c>
      <c r="K9" s="1006"/>
      <c r="L9" s="999">
        <v>2.52</v>
      </c>
      <c r="M9" s="999"/>
    </row>
    <row r="10" spans="1:13" ht="14.65" customHeight="1">
      <c r="C10" s="2"/>
      <c r="D10" s="12"/>
    </row>
    <row r="11" spans="1:13" ht="14.65" customHeight="1">
      <c r="B11" s="8"/>
      <c r="C11" s="2"/>
    </row>
    <row r="12" spans="1:13">
      <c r="A12" s="277" t="s">
        <v>312</v>
      </c>
      <c r="M12" s="334" t="s">
        <v>313</v>
      </c>
    </row>
    <row r="13" spans="1:13" ht="25.5" customHeight="1">
      <c r="A13" s="552" t="s">
        <v>314</v>
      </c>
      <c r="B13" s="1013" t="s">
        <v>315</v>
      </c>
      <c r="C13" s="1013"/>
      <c r="D13" s="1016" t="s">
        <v>316</v>
      </c>
      <c r="E13" s="1016"/>
      <c r="F13" s="1013" t="s">
        <v>317</v>
      </c>
      <c r="G13" s="1013"/>
      <c r="H13" s="1013"/>
      <c r="I13" s="1013"/>
      <c r="J13" s="1013"/>
      <c r="K13" s="14"/>
      <c r="L13" s="14"/>
    </row>
    <row r="14" spans="1:13" s="285" customFormat="1" ht="51" customHeight="1">
      <c r="A14" s="426" t="s">
        <v>318</v>
      </c>
      <c r="B14" s="1010" t="s">
        <v>319</v>
      </c>
      <c r="C14" s="1011"/>
      <c r="D14" s="1014" t="s">
        <v>369</v>
      </c>
      <c r="E14" s="1015"/>
      <c r="F14" s="1019" t="s">
        <v>320</v>
      </c>
      <c r="G14" s="1022"/>
      <c r="H14" s="1022"/>
      <c r="I14" s="1022"/>
      <c r="J14" s="1023"/>
      <c r="K14" s="113"/>
      <c r="L14" s="113"/>
    </row>
    <row r="15" spans="1:13" s="285" customFormat="1" ht="78" customHeight="1">
      <c r="A15" s="426" t="s">
        <v>321</v>
      </c>
      <c r="B15" s="1012" t="s">
        <v>598</v>
      </c>
      <c r="C15" s="1012"/>
      <c r="D15" s="1017" t="s">
        <v>322</v>
      </c>
      <c r="E15" s="1018"/>
      <c r="F15" s="1019" t="s">
        <v>477</v>
      </c>
      <c r="G15" s="1020"/>
      <c r="H15" s="1020"/>
      <c r="I15" s="1020"/>
      <c r="J15" s="1021"/>
      <c r="K15" s="113"/>
      <c r="L15" s="113"/>
    </row>
    <row r="16" spans="1:13" s="285" customFormat="1" ht="78" customHeight="1">
      <c r="A16" s="426" t="s">
        <v>323</v>
      </c>
      <c r="B16" s="1012" t="s">
        <v>598</v>
      </c>
      <c r="C16" s="1012"/>
      <c r="D16" s="1017" t="s">
        <v>365</v>
      </c>
      <c r="E16" s="1018"/>
      <c r="F16" s="1019" t="s">
        <v>478</v>
      </c>
      <c r="G16" s="1020"/>
      <c r="H16" s="1020"/>
      <c r="I16" s="1020"/>
      <c r="J16" s="1021"/>
      <c r="K16" s="113"/>
      <c r="L16" s="113"/>
    </row>
    <row r="17" spans="1:13" s="603" customFormat="1" ht="12">
      <c r="A17" s="1009" t="s">
        <v>564</v>
      </c>
      <c r="B17" s="1009"/>
      <c r="C17" s="1009"/>
      <c r="D17" s="1009"/>
      <c r="E17" s="1009"/>
      <c r="F17" s="1009"/>
      <c r="G17" s="1009"/>
      <c r="H17" s="1009"/>
      <c r="I17" s="1009"/>
      <c r="J17" s="1009"/>
      <c r="K17" s="1009"/>
      <c r="L17" s="1009"/>
      <c r="M17" s="1009"/>
    </row>
    <row r="18" spans="1:13" s="604" customFormat="1" ht="12" customHeight="1">
      <c r="A18" s="205" t="s">
        <v>565</v>
      </c>
    </row>
  </sheetData>
  <sheetProtection algorithmName="SHA-512" hashValue="lLTkKQaksFrUAf1ORGi470hsz6IMMKECjF0i12TsLOoL8zmKb95lmivEilR/HYJD5j76G3sxSE8UvucLfWojWw==" saltValue="+L9KTWc++ucF6JJu6tBo0w==" spinCount="100000" sheet="1" objects="1" scenarios="1"/>
  <mergeCells count="30">
    <mergeCell ref="A17:M17"/>
    <mergeCell ref="B14:C14"/>
    <mergeCell ref="B15:C15"/>
    <mergeCell ref="B13:C13"/>
    <mergeCell ref="B16:C16"/>
    <mergeCell ref="D14:E14"/>
    <mergeCell ref="D13:E13"/>
    <mergeCell ref="F13:J13"/>
    <mergeCell ref="D15:E15"/>
    <mergeCell ref="D16:E16"/>
    <mergeCell ref="F15:J15"/>
    <mergeCell ref="F16:J16"/>
    <mergeCell ref="F14:J14"/>
    <mergeCell ref="D7:E7"/>
    <mergeCell ref="F7:G7"/>
    <mergeCell ref="H7:I7"/>
    <mergeCell ref="J7:K7"/>
    <mergeCell ref="L7:M7"/>
    <mergeCell ref="L8:M8"/>
    <mergeCell ref="L9:M9"/>
    <mergeCell ref="B8:B9"/>
    <mergeCell ref="C8:C9"/>
    <mergeCell ref="D8:E8"/>
    <mergeCell ref="D9:E9"/>
    <mergeCell ref="F8:G8"/>
    <mergeCell ref="F9:G9"/>
    <mergeCell ref="H8:I8"/>
    <mergeCell ref="H9:I9"/>
    <mergeCell ref="J8:K8"/>
    <mergeCell ref="J9:K9"/>
  </mergeCells>
  <phoneticPr fontId="1"/>
  <pageMargins left="0.70866141732283472" right="0.70866141732283472" top="0.74803149606299213"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EAEFC-3417-4D57-9AE5-3C13C6994605}">
  <sheetPr>
    <tabColor theme="7" tint="0.39997558519241921"/>
  </sheetPr>
  <dimension ref="A1:L14"/>
  <sheetViews>
    <sheetView showGridLines="0" zoomScaleNormal="100" zoomScaleSheetLayoutView="115" workbookViewId="0"/>
  </sheetViews>
  <sheetFormatPr defaultColWidth="8.77734375" defaultRowHeight="15.75"/>
  <cols>
    <col min="1" max="1" width="17.33203125" style="22" customWidth="1"/>
    <col min="2" max="2" width="15.21875" style="22" customWidth="1"/>
    <col min="3" max="3" width="16.21875" style="22" customWidth="1"/>
    <col min="4" max="4" width="10.77734375" style="22" customWidth="1"/>
    <col min="5" max="5" width="5.21875" style="22" customWidth="1"/>
    <col min="6" max="6" width="7.77734375" style="22" customWidth="1"/>
    <col min="7" max="11" width="7" style="22" customWidth="1"/>
    <col min="12" max="16384" width="8.77734375" style="22"/>
  </cols>
  <sheetData>
    <row r="1" spans="1:12" s="18" customFormat="1" ht="33">
      <c r="A1" s="16" t="s">
        <v>548</v>
      </c>
      <c r="B1" s="17"/>
      <c r="L1" s="18" t="s">
        <v>0</v>
      </c>
    </row>
    <row r="2" spans="1:12" s="18" customFormat="1" ht="10.5" customHeight="1">
      <c r="A2" s="19"/>
      <c r="B2" s="17"/>
    </row>
    <row r="3" spans="1:12" s="18" customFormat="1" ht="16.5" thickBot="1">
      <c r="A3" s="20" t="s">
        <v>1</v>
      </c>
      <c r="B3" s="23"/>
      <c r="C3" s="21"/>
      <c r="D3" s="21"/>
      <c r="E3" s="21"/>
      <c r="F3" s="21"/>
      <c r="G3" s="21"/>
      <c r="H3" s="21"/>
      <c r="I3" s="21"/>
      <c r="J3" s="21"/>
      <c r="K3" s="21"/>
    </row>
    <row r="4" spans="1:12" s="18" customFormat="1" ht="10.5" customHeight="1" thickTop="1">
      <c r="A4" s="19"/>
      <c r="B4" s="17"/>
    </row>
    <row r="5" spans="1:12" s="18" customFormat="1">
      <c r="A5" s="19" t="s">
        <v>2</v>
      </c>
      <c r="B5" s="24"/>
      <c r="E5" s="15"/>
      <c r="F5" s="15"/>
    </row>
    <row r="6" spans="1:12">
      <c r="A6" s="72" t="s">
        <v>3</v>
      </c>
    </row>
    <row r="7" spans="1:12" ht="15" customHeight="1">
      <c r="A7" s="26"/>
      <c r="K7" s="25"/>
    </row>
    <row r="8" spans="1:12" ht="24">
      <c r="A8" s="746"/>
      <c r="B8" s="747"/>
      <c r="C8" s="748"/>
      <c r="D8" s="749" t="s">
        <v>4</v>
      </c>
      <c r="E8" s="750"/>
      <c r="F8" s="521" t="s">
        <v>5</v>
      </c>
      <c r="G8" s="363" t="s">
        <v>6</v>
      </c>
      <c r="H8" s="363" t="s">
        <v>7</v>
      </c>
      <c r="I8" s="363" t="s">
        <v>8</v>
      </c>
      <c r="J8" s="363" t="s">
        <v>9</v>
      </c>
      <c r="K8" s="363" t="s">
        <v>10</v>
      </c>
    </row>
    <row r="9" spans="1:12" ht="18.75" customHeight="1">
      <c r="A9" s="30" t="s">
        <v>11</v>
      </c>
      <c r="B9" s="31"/>
      <c r="C9" s="32"/>
      <c r="D9" s="751" t="s">
        <v>138</v>
      </c>
      <c r="E9" s="752"/>
      <c r="F9" s="33" t="s">
        <v>12</v>
      </c>
      <c r="G9" s="499">
        <v>18.899999999999999</v>
      </c>
      <c r="H9" s="499">
        <v>18</v>
      </c>
      <c r="I9" s="499">
        <v>17</v>
      </c>
      <c r="J9" s="499">
        <v>16.7</v>
      </c>
      <c r="K9" s="499">
        <v>16.8</v>
      </c>
    </row>
    <row r="10" spans="1:12" ht="23.25" customHeight="1">
      <c r="A10" s="30" t="s">
        <v>13</v>
      </c>
      <c r="B10" s="31"/>
      <c r="C10" s="32"/>
      <c r="D10" s="753"/>
      <c r="E10" s="754"/>
      <c r="F10" s="33" t="s">
        <v>14</v>
      </c>
      <c r="G10" s="499">
        <v>42.3</v>
      </c>
      <c r="H10" s="499">
        <v>41.5</v>
      </c>
      <c r="I10" s="499">
        <v>40.700000000000003</v>
      </c>
      <c r="J10" s="499">
        <v>40.6</v>
      </c>
      <c r="K10" s="499">
        <v>40.799999999999997</v>
      </c>
    </row>
    <row r="11" spans="1:12" ht="48.75" customHeight="1">
      <c r="A11" s="30" t="s">
        <v>15</v>
      </c>
      <c r="B11" s="31"/>
      <c r="C11" s="32"/>
      <c r="D11" s="755"/>
      <c r="E11" s="756"/>
      <c r="F11" s="634" t="s">
        <v>601</v>
      </c>
      <c r="G11" s="216">
        <v>7878</v>
      </c>
      <c r="H11" s="216">
        <v>8349</v>
      </c>
      <c r="I11" s="216">
        <v>8235</v>
      </c>
      <c r="J11" s="216">
        <v>7901</v>
      </c>
      <c r="K11" s="216">
        <v>8054</v>
      </c>
    </row>
    <row r="12" spans="1:12">
      <c r="A12" s="335" t="s">
        <v>633</v>
      </c>
      <c r="B12" s="556"/>
      <c r="C12" s="556"/>
      <c r="D12" s="556"/>
      <c r="E12" s="556"/>
      <c r="F12" s="557"/>
      <c r="G12" s="556"/>
      <c r="H12" s="556"/>
      <c r="I12" s="556"/>
      <c r="J12" s="556"/>
      <c r="K12" s="556"/>
    </row>
    <row r="14" spans="1:12">
      <c r="A14" s="3"/>
    </row>
  </sheetData>
  <sheetProtection algorithmName="SHA-512" hashValue="ZxufkKDZuM3eTeEWWrw3DNe8Si5maB/+9Xrk4ZAELOI4PiwVeBhrt/p5YLMNsMDOjNETRMXVIy8gmCXhoqO8Yw==" saltValue="GT+BvPCJ8y06I3YtuFDOIA==" spinCount="100000" sheet="1" objects="1" scenarios="1"/>
  <mergeCells count="3">
    <mergeCell ref="A8:C8"/>
    <mergeCell ref="D8:E8"/>
    <mergeCell ref="D9:E11"/>
  </mergeCells>
  <phoneticPr fontId="1"/>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2077A-2658-4D1B-926A-99979897FA93}">
  <sheetPr>
    <tabColor theme="7" tint="0.39997558519241921"/>
  </sheetPr>
  <dimension ref="A1:M31"/>
  <sheetViews>
    <sheetView showGridLines="0" zoomScaleNormal="100" zoomScaleSheetLayoutView="115" workbookViewId="0"/>
  </sheetViews>
  <sheetFormatPr defaultColWidth="9.5546875" defaultRowHeight="15.75"/>
  <cols>
    <col min="1" max="1" width="22.44140625" style="1" customWidth="1"/>
    <col min="2" max="2" width="8.77734375" style="1" customWidth="1"/>
    <col min="3" max="3" width="10.44140625" style="1" customWidth="1"/>
    <col min="4" max="4" width="7.33203125" style="1" customWidth="1"/>
    <col min="5" max="5" width="6.33203125" style="1" customWidth="1"/>
    <col min="6" max="6" width="7" style="1" customWidth="1"/>
    <col min="7" max="7" width="6.33203125" style="1" customWidth="1"/>
    <col min="8" max="8" width="7" style="1" customWidth="1"/>
    <col min="9" max="9" width="6.33203125" style="1" customWidth="1"/>
    <col min="10" max="10" width="7" style="1" customWidth="1"/>
    <col min="11" max="11" width="6.33203125" style="1" customWidth="1"/>
    <col min="12" max="12" width="6.77734375" style="1" customWidth="1"/>
    <col min="13" max="13" width="6.33203125" style="1" customWidth="1"/>
    <col min="14" max="16384" width="9.5546875" style="1"/>
  </cols>
  <sheetData>
    <row r="1" spans="1:13" ht="33">
      <c r="A1" s="16" t="s">
        <v>548</v>
      </c>
    </row>
    <row r="2" spans="1:13">
      <c r="A2" s="19"/>
    </row>
    <row r="3" spans="1:13" ht="16.5" thickBot="1">
      <c r="A3" s="20" t="s">
        <v>309</v>
      </c>
      <c r="B3" s="276"/>
      <c r="C3" s="276"/>
      <c r="D3" s="276"/>
      <c r="E3" s="276"/>
      <c r="F3" s="276"/>
      <c r="G3" s="276"/>
      <c r="H3" s="276"/>
      <c r="I3" s="276"/>
      <c r="J3" s="276"/>
      <c r="K3" s="276"/>
      <c r="L3" s="276"/>
      <c r="M3" s="276"/>
    </row>
    <row r="4" spans="1:13" ht="12" customHeight="1" thickTop="1">
      <c r="A4" s="19"/>
    </row>
    <row r="5" spans="1:13" ht="15" customHeight="1">
      <c r="A5" s="277" t="s">
        <v>324</v>
      </c>
      <c r="M5" s="286" t="s">
        <v>325</v>
      </c>
    </row>
    <row r="6" spans="1:13" ht="15" customHeight="1">
      <c r="A6" s="277" t="s">
        <v>326</v>
      </c>
      <c r="K6" s="218"/>
    </row>
    <row r="7" spans="1:13">
      <c r="A7" s="1035"/>
      <c r="B7" s="1033" t="s">
        <v>327</v>
      </c>
      <c r="C7" s="1033" t="s">
        <v>5</v>
      </c>
      <c r="D7" s="382" t="s">
        <v>6</v>
      </c>
      <c r="E7" s="382"/>
      <c r="F7" s="382" t="s">
        <v>7</v>
      </c>
      <c r="G7" s="382"/>
      <c r="H7" s="382" t="s">
        <v>8</v>
      </c>
      <c r="I7" s="382"/>
      <c r="J7" s="382" t="s">
        <v>9</v>
      </c>
      <c r="K7" s="382"/>
      <c r="L7" s="382" t="s">
        <v>10</v>
      </c>
      <c r="M7" s="382"/>
    </row>
    <row r="8" spans="1:13" s="287" customFormat="1" ht="46.5" customHeight="1">
      <c r="A8" s="1036"/>
      <c r="B8" s="1034"/>
      <c r="C8" s="1034"/>
      <c r="D8" s="383" t="s">
        <v>328</v>
      </c>
      <c r="E8" s="605" t="s">
        <v>398</v>
      </c>
      <c r="F8" s="384" t="s">
        <v>329</v>
      </c>
      <c r="G8" s="606" t="s">
        <v>380</v>
      </c>
      <c r="H8" s="384" t="s">
        <v>329</v>
      </c>
      <c r="I8" s="606" t="s">
        <v>380</v>
      </c>
      <c r="J8" s="384" t="s">
        <v>329</v>
      </c>
      <c r="K8" s="606" t="s">
        <v>380</v>
      </c>
      <c r="L8" s="384" t="s">
        <v>329</v>
      </c>
      <c r="M8" s="606" t="s">
        <v>380</v>
      </c>
    </row>
    <row r="9" spans="1:13" s="285" customFormat="1" ht="14.25" customHeight="1">
      <c r="A9" s="496" t="s">
        <v>512</v>
      </c>
      <c r="B9" s="827" t="s">
        <v>330</v>
      </c>
      <c r="C9" s="1030" t="s">
        <v>589</v>
      </c>
      <c r="D9" s="429">
        <v>15000</v>
      </c>
      <c r="E9" s="1024">
        <v>0.83</v>
      </c>
      <c r="F9" s="429">
        <v>20924</v>
      </c>
      <c r="G9" s="1024">
        <v>0.82</v>
      </c>
      <c r="H9" s="429">
        <v>20800</v>
      </c>
      <c r="I9" s="1024">
        <v>0.82</v>
      </c>
      <c r="J9" s="430">
        <v>27712</v>
      </c>
      <c r="K9" s="1024">
        <v>0.81899999999999995</v>
      </c>
      <c r="L9" s="434">
        <v>20518</v>
      </c>
      <c r="M9" s="1026">
        <v>0.83</v>
      </c>
    </row>
    <row r="10" spans="1:13" s="285" customFormat="1" ht="14.25" customHeight="1">
      <c r="A10" s="641" t="s">
        <v>627</v>
      </c>
      <c r="B10" s="840"/>
      <c r="C10" s="1032"/>
      <c r="D10" s="431">
        <v>53</v>
      </c>
      <c r="E10" s="1025"/>
      <c r="F10" s="431">
        <v>58</v>
      </c>
      <c r="G10" s="1025"/>
      <c r="H10" s="431">
        <v>37</v>
      </c>
      <c r="I10" s="1025"/>
      <c r="J10" s="432">
        <v>-42</v>
      </c>
      <c r="K10" s="1025"/>
      <c r="L10" s="435">
        <v>35</v>
      </c>
      <c r="M10" s="1027"/>
    </row>
    <row r="11" spans="1:13" s="285" customFormat="1" ht="12" customHeight="1">
      <c r="A11" s="496" t="s">
        <v>450</v>
      </c>
      <c r="B11" s="840"/>
      <c r="C11" s="1032"/>
      <c r="D11" s="429">
        <v>1173</v>
      </c>
      <c r="E11" s="1024">
        <v>0.88</v>
      </c>
      <c r="F11" s="429">
        <v>1442</v>
      </c>
      <c r="G11" s="1024">
        <v>0.88</v>
      </c>
      <c r="H11" s="429">
        <v>1451</v>
      </c>
      <c r="I11" s="1024">
        <v>0.86</v>
      </c>
      <c r="J11" s="433">
        <v>1363</v>
      </c>
      <c r="K11" s="1024">
        <v>0.84</v>
      </c>
      <c r="L11" s="434">
        <v>2527</v>
      </c>
      <c r="M11" s="1026">
        <v>0.82</v>
      </c>
    </row>
    <row r="12" spans="1:13" s="285" customFormat="1" ht="14.25" customHeight="1">
      <c r="A12" s="641" t="s">
        <v>566</v>
      </c>
      <c r="B12" s="840"/>
      <c r="C12" s="1032"/>
      <c r="D12" s="431">
        <v>47</v>
      </c>
      <c r="E12" s="1025"/>
      <c r="F12" s="431">
        <v>40</v>
      </c>
      <c r="G12" s="1025"/>
      <c r="H12" s="431">
        <v>30</v>
      </c>
      <c r="I12" s="1025"/>
      <c r="J12" s="432">
        <v>-29</v>
      </c>
      <c r="K12" s="1025"/>
      <c r="L12" s="435">
        <v>51</v>
      </c>
      <c r="M12" s="1027"/>
    </row>
    <row r="13" spans="1:13" s="285" customFormat="1" ht="13.5" customHeight="1">
      <c r="A13" s="496" t="s">
        <v>451</v>
      </c>
      <c r="B13" s="840"/>
      <c r="C13" s="1032"/>
      <c r="D13" s="429">
        <v>418</v>
      </c>
      <c r="E13" s="1024">
        <v>0.95</v>
      </c>
      <c r="F13" s="429">
        <v>506</v>
      </c>
      <c r="G13" s="1024">
        <v>0.95</v>
      </c>
      <c r="H13" s="429">
        <v>519</v>
      </c>
      <c r="I13" s="1024">
        <v>0.84</v>
      </c>
      <c r="J13" s="433">
        <v>483</v>
      </c>
      <c r="K13" s="1024">
        <v>0.86</v>
      </c>
      <c r="L13" s="436">
        <v>514</v>
      </c>
      <c r="M13" s="1026">
        <v>0.83</v>
      </c>
    </row>
    <row r="14" spans="1:13" s="285" customFormat="1" ht="23.25" customHeight="1">
      <c r="A14" s="291" t="s">
        <v>452</v>
      </c>
      <c r="B14" s="840"/>
      <c r="C14" s="800"/>
      <c r="D14" s="431">
        <v>33</v>
      </c>
      <c r="E14" s="1025"/>
      <c r="F14" s="431">
        <v>32</v>
      </c>
      <c r="G14" s="1025"/>
      <c r="H14" s="431">
        <v>37</v>
      </c>
      <c r="I14" s="1025"/>
      <c r="J14" s="432">
        <v>-26</v>
      </c>
      <c r="K14" s="1025"/>
      <c r="L14" s="435">
        <v>29</v>
      </c>
      <c r="M14" s="1027"/>
    </row>
    <row r="15" spans="1:13" s="285" customFormat="1" ht="15" customHeight="1">
      <c r="A15" s="496" t="s">
        <v>453</v>
      </c>
      <c r="B15" s="840"/>
      <c r="C15" s="1030" t="s">
        <v>590</v>
      </c>
      <c r="D15" s="429">
        <v>7800</v>
      </c>
      <c r="E15" s="1024">
        <v>0.59</v>
      </c>
      <c r="F15" s="429">
        <v>9200</v>
      </c>
      <c r="G15" s="1024">
        <v>0.59</v>
      </c>
      <c r="H15" s="429">
        <v>9100</v>
      </c>
      <c r="I15" s="1024">
        <v>0.61</v>
      </c>
      <c r="J15" s="433">
        <v>7800</v>
      </c>
      <c r="K15" s="1024">
        <v>0.6</v>
      </c>
      <c r="L15" s="434">
        <v>7348</v>
      </c>
      <c r="M15" s="1026">
        <v>0.62</v>
      </c>
    </row>
    <row r="16" spans="1:13" s="285" customFormat="1" ht="15" customHeight="1">
      <c r="A16" s="291" t="s">
        <v>567</v>
      </c>
      <c r="B16" s="840"/>
      <c r="C16" s="1032"/>
      <c r="D16" s="431">
        <v>51</v>
      </c>
      <c r="E16" s="1025"/>
      <c r="F16" s="431">
        <v>38</v>
      </c>
      <c r="G16" s="1025"/>
      <c r="H16" s="431">
        <v>45</v>
      </c>
      <c r="I16" s="1025"/>
      <c r="J16" s="432">
        <v>-41</v>
      </c>
      <c r="K16" s="1025"/>
      <c r="L16" s="435">
        <v>38</v>
      </c>
      <c r="M16" s="1027"/>
    </row>
    <row r="17" spans="1:13" s="285" customFormat="1" ht="13.5" customHeight="1">
      <c r="A17" s="496" t="s">
        <v>454</v>
      </c>
      <c r="B17" s="840"/>
      <c r="C17" s="1032"/>
      <c r="D17" s="429">
        <v>10400</v>
      </c>
      <c r="E17" s="1024">
        <v>0.43</v>
      </c>
      <c r="F17" s="429">
        <v>13600</v>
      </c>
      <c r="G17" s="1024">
        <v>0.42</v>
      </c>
      <c r="H17" s="429">
        <v>15200</v>
      </c>
      <c r="I17" s="1024">
        <v>0.42</v>
      </c>
      <c r="J17" s="433">
        <v>12200</v>
      </c>
      <c r="K17" s="1024">
        <v>0.43</v>
      </c>
      <c r="L17" s="434">
        <v>11861</v>
      </c>
      <c r="M17" s="1026">
        <v>0.43</v>
      </c>
    </row>
    <row r="18" spans="1:13" s="285" customFormat="1" ht="13.5" customHeight="1">
      <c r="A18" s="291" t="s">
        <v>568</v>
      </c>
      <c r="B18" s="840"/>
      <c r="C18" s="800"/>
      <c r="D18" s="431">
        <v>44</v>
      </c>
      <c r="E18" s="1025"/>
      <c r="F18" s="431">
        <v>40</v>
      </c>
      <c r="G18" s="1025"/>
      <c r="H18" s="431">
        <v>40</v>
      </c>
      <c r="I18" s="1025"/>
      <c r="J18" s="432">
        <v>-31</v>
      </c>
      <c r="K18" s="1025"/>
      <c r="L18" s="435">
        <v>37</v>
      </c>
      <c r="M18" s="1027"/>
    </row>
    <row r="19" spans="1:13" s="285" customFormat="1" ht="14.25" customHeight="1">
      <c r="A19" s="496" t="s">
        <v>455</v>
      </c>
      <c r="B19" s="840"/>
      <c r="C19" s="1030" t="s">
        <v>591</v>
      </c>
      <c r="D19" s="429">
        <v>202</v>
      </c>
      <c r="E19" s="1024">
        <v>0.95</v>
      </c>
      <c r="F19" s="429">
        <v>92</v>
      </c>
      <c r="G19" s="1024">
        <v>0.91</v>
      </c>
      <c r="H19" s="429">
        <v>147</v>
      </c>
      <c r="I19" s="1024">
        <v>0.93</v>
      </c>
      <c r="J19" s="433">
        <v>214</v>
      </c>
      <c r="K19" s="1024">
        <v>0.92500000000000004</v>
      </c>
      <c r="L19" s="437">
        <v>250.55199999999999</v>
      </c>
      <c r="M19" s="1026">
        <v>0.93</v>
      </c>
    </row>
    <row r="20" spans="1:13" s="285" customFormat="1" ht="25.5" customHeight="1">
      <c r="A20" s="291" t="s">
        <v>569</v>
      </c>
      <c r="B20" s="865"/>
      <c r="C20" s="800"/>
      <c r="D20" s="431">
        <v>21</v>
      </c>
      <c r="E20" s="1025"/>
      <c r="F20" s="431">
        <v>22</v>
      </c>
      <c r="G20" s="1025"/>
      <c r="H20" s="431">
        <v>50</v>
      </c>
      <c r="I20" s="1025"/>
      <c r="J20" s="432">
        <v>-47.5</v>
      </c>
      <c r="K20" s="1025"/>
      <c r="L20" s="435">
        <v>48.8</v>
      </c>
      <c r="M20" s="1031"/>
    </row>
    <row r="21" spans="1:13" s="205" customFormat="1" ht="10.9" customHeight="1">
      <c r="A21" s="427" t="s">
        <v>535</v>
      </c>
      <c r="B21" s="428"/>
      <c r="C21" s="428"/>
    </row>
    <row r="22" spans="1:13" s="205" customFormat="1" ht="20.45" customHeight="1">
      <c r="A22" s="1029" t="s">
        <v>456</v>
      </c>
      <c r="B22" s="1029"/>
      <c r="C22" s="1029"/>
      <c r="D22" s="1029"/>
      <c r="E22" s="1029"/>
      <c r="F22" s="1029"/>
      <c r="G22" s="1029"/>
      <c r="H22" s="1029"/>
      <c r="I22" s="1029"/>
      <c r="J22" s="1029"/>
      <c r="K22" s="1029"/>
      <c r="L22" s="1029"/>
      <c r="M22" s="1029"/>
    </row>
    <row r="23" spans="1:13" s="205" customFormat="1" ht="10.9" customHeight="1">
      <c r="A23" s="205" t="s">
        <v>592</v>
      </c>
      <c r="B23" s="428"/>
      <c r="C23" s="428"/>
    </row>
    <row r="24" spans="1:13" s="205" customFormat="1" ht="10.9" customHeight="1">
      <c r="A24" s="1028" t="s">
        <v>457</v>
      </c>
      <c r="B24" s="1028"/>
      <c r="C24" s="1028"/>
      <c r="D24" s="1028"/>
      <c r="E24" s="1028"/>
      <c r="F24" s="1028"/>
      <c r="G24" s="1028"/>
      <c r="H24" s="1028"/>
      <c r="I24" s="1028"/>
      <c r="J24" s="1028"/>
      <c r="K24" s="1028"/>
      <c r="L24" s="1028"/>
      <c r="M24" s="1028"/>
    </row>
    <row r="25" spans="1:13" s="205" customFormat="1" ht="10.9" customHeight="1">
      <c r="A25" s="205" t="s">
        <v>593</v>
      </c>
      <c r="B25" s="428"/>
      <c r="C25" s="428"/>
    </row>
    <row r="26" spans="1:13" s="205" customFormat="1" ht="10.9" customHeight="1">
      <c r="A26" s="205" t="s">
        <v>570</v>
      </c>
      <c r="B26" s="428"/>
      <c r="C26" s="428"/>
    </row>
    <row r="27" spans="1:13" s="205" customFormat="1" ht="10.9" customHeight="1">
      <c r="A27" s="205" t="s">
        <v>594</v>
      </c>
    </row>
    <row r="28" spans="1:13" s="205" customFormat="1" ht="20.45" customHeight="1">
      <c r="A28" s="1029" t="s">
        <v>724</v>
      </c>
      <c r="B28" s="1029"/>
      <c r="C28" s="1029"/>
      <c r="D28" s="1029"/>
      <c r="E28" s="1029"/>
      <c r="F28" s="1029"/>
      <c r="G28" s="1029"/>
      <c r="H28" s="1029"/>
      <c r="I28" s="1029"/>
      <c r="J28" s="1029"/>
      <c r="K28" s="1029"/>
      <c r="L28" s="1029"/>
      <c r="M28" s="1029"/>
    </row>
    <row r="29" spans="1:13" s="205" customFormat="1" ht="10.9" customHeight="1">
      <c r="A29" s="205" t="s">
        <v>595</v>
      </c>
    </row>
    <row r="30" spans="1:13" s="205" customFormat="1" ht="21" customHeight="1">
      <c r="A30" s="1029" t="s">
        <v>725</v>
      </c>
      <c r="B30" s="1029"/>
      <c r="C30" s="1029"/>
      <c r="D30" s="1029"/>
      <c r="E30" s="1029"/>
      <c r="F30" s="1029"/>
      <c r="G30" s="1029"/>
      <c r="H30" s="1029"/>
      <c r="I30" s="1029"/>
      <c r="J30" s="1029"/>
      <c r="K30" s="1029"/>
      <c r="L30" s="1029"/>
      <c r="M30" s="1029"/>
    </row>
    <row r="31" spans="1:13" s="205" customFormat="1" ht="12" customHeight="1">
      <c r="B31" s="1"/>
      <c r="C31" s="1"/>
      <c r="D31" s="1"/>
      <c r="E31" s="1"/>
      <c r="F31" s="1"/>
      <c r="G31" s="1"/>
      <c r="H31" s="1"/>
      <c r="I31" s="1"/>
      <c r="J31" s="1"/>
      <c r="K31" s="1"/>
      <c r="L31" s="1"/>
      <c r="M31" s="1"/>
    </row>
  </sheetData>
  <sheetProtection algorithmName="SHA-512" hashValue="84WAPU5r33EG3f3hRmxA7Tbe2RitPF+O8447FjvWFz6QiEe6wFGMBedw4npo6sbxt4BnLZFjfaEC/8hOEDU+VA==" saltValue="2vBAZWhmW+k5N4BXOE86Ww==" spinCount="100000" sheet="1" objects="1" scenarios="1"/>
  <mergeCells count="41">
    <mergeCell ref="C9:C14"/>
    <mergeCell ref="B9:B20"/>
    <mergeCell ref="C7:C8"/>
    <mergeCell ref="B7:B8"/>
    <mergeCell ref="A7:A8"/>
    <mergeCell ref="C15:C18"/>
    <mergeCell ref="A24:M24"/>
    <mergeCell ref="A22:M22"/>
    <mergeCell ref="A28:M28"/>
    <mergeCell ref="A30:M30"/>
    <mergeCell ref="C19:C20"/>
    <mergeCell ref="E19:E20"/>
    <mergeCell ref="G19:G20"/>
    <mergeCell ref="I19:I20"/>
    <mergeCell ref="K19:K20"/>
    <mergeCell ref="M19:M20"/>
    <mergeCell ref="M17:M18"/>
    <mergeCell ref="E17:E18"/>
    <mergeCell ref="G17:G18"/>
    <mergeCell ref="I17:I18"/>
    <mergeCell ref="K17:K18"/>
    <mergeCell ref="E13:E14"/>
    <mergeCell ref="G13:G14"/>
    <mergeCell ref="I13:I14"/>
    <mergeCell ref="K13:K14"/>
    <mergeCell ref="M13:M14"/>
    <mergeCell ref="M9:M10"/>
    <mergeCell ref="E11:E12"/>
    <mergeCell ref="G11:G12"/>
    <mergeCell ref="I11:I12"/>
    <mergeCell ref="K11:K12"/>
    <mergeCell ref="M11:M12"/>
    <mergeCell ref="K9:K10"/>
    <mergeCell ref="I9:I10"/>
    <mergeCell ref="G9:G10"/>
    <mergeCell ref="E9:E10"/>
    <mergeCell ref="E15:E16"/>
    <mergeCell ref="G15:G16"/>
    <mergeCell ref="I15:I16"/>
    <mergeCell ref="K15:K16"/>
    <mergeCell ref="M15:M16"/>
  </mergeCells>
  <phoneticPr fontId="1"/>
  <pageMargins left="0.70866141732283472" right="0.51181102362204722" top="0.74803149606299213" bottom="0.35433070866141736"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17F6-FDE2-4996-9D31-B4EC863DE1B4}">
  <sheetPr>
    <tabColor theme="7" tint="0.39997558519241921"/>
  </sheetPr>
  <dimension ref="A1:L34"/>
  <sheetViews>
    <sheetView showGridLines="0" zoomScaleNormal="100" zoomScaleSheetLayoutView="115" workbookViewId="0"/>
  </sheetViews>
  <sheetFormatPr defaultColWidth="9.5546875" defaultRowHeight="15.75"/>
  <cols>
    <col min="1" max="1" width="34.5546875" style="1" customWidth="1"/>
    <col min="2" max="2" width="8.109375" style="1" customWidth="1"/>
    <col min="3" max="12" width="5.77734375" style="1" customWidth="1"/>
    <col min="13" max="16384" width="9.5546875" style="1"/>
  </cols>
  <sheetData>
    <row r="1" spans="1:12" ht="33">
      <c r="A1" s="16" t="s">
        <v>548</v>
      </c>
    </row>
    <row r="2" spans="1:12">
      <c r="A2" s="19"/>
    </row>
    <row r="3" spans="1:12" ht="16.5" thickBot="1">
      <c r="A3" s="20" t="s">
        <v>646</v>
      </c>
      <c r="B3" s="276"/>
      <c r="C3" s="276"/>
      <c r="D3" s="276"/>
      <c r="E3" s="276"/>
      <c r="F3" s="276"/>
      <c r="G3" s="276"/>
      <c r="H3" s="276"/>
      <c r="I3" s="276"/>
      <c r="J3" s="276"/>
      <c r="K3" s="276"/>
      <c r="L3" s="276"/>
    </row>
    <row r="4" spans="1:12" ht="12.6" customHeight="1" thickTop="1">
      <c r="A4" s="19"/>
    </row>
    <row r="5" spans="1:12" s="205" customFormat="1" ht="15" customHeight="1">
      <c r="A5" s="249" t="s">
        <v>628</v>
      </c>
      <c r="B5" s="7"/>
      <c r="C5" s="7"/>
      <c r="D5" s="7"/>
      <c r="E5" s="7"/>
      <c r="F5" s="7"/>
      <c r="G5" s="7"/>
      <c r="H5" s="13"/>
      <c r="I5" s="3"/>
      <c r="J5" s="3"/>
      <c r="K5" s="3"/>
      <c r="L5" s="250" t="s">
        <v>331</v>
      </c>
    </row>
    <row r="6" spans="1:12" ht="12" customHeight="1">
      <c r="A6" s="1037"/>
      <c r="B6" s="1033" t="s">
        <v>327</v>
      </c>
      <c r="C6" s="1039" t="s">
        <v>332</v>
      </c>
      <c r="D6" s="1040"/>
      <c r="E6" s="1039" t="s">
        <v>7</v>
      </c>
      <c r="F6" s="1040"/>
      <c r="G6" s="1039" t="s">
        <v>8</v>
      </c>
      <c r="H6" s="1040"/>
      <c r="I6" s="1039" t="s">
        <v>9</v>
      </c>
      <c r="J6" s="1040"/>
      <c r="K6" s="1039" t="s">
        <v>333</v>
      </c>
      <c r="L6" s="1040"/>
    </row>
    <row r="7" spans="1:12" s="3" customFormat="1" ht="27" customHeight="1">
      <c r="A7" s="1038"/>
      <c r="B7" s="1034"/>
      <c r="C7" s="509" t="s">
        <v>51</v>
      </c>
      <c r="D7" s="510" t="s">
        <v>334</v>
      </c>
      <c r="E7" s="509" t="s">
        <v>335</v>
      </c>
      <c r="F7" s="510" t="s">
        <v>336</v>
      </c>
      <c r="G7" s="509" t="s">
        <v>335</v>
      </c>
      <c r="H7" s="510" t="s">
        <v>336</v>
      </c>
      <c r="I7" s="509" t="s">
        <v>335</v>
      </c>
      <c r="J7" s="510" t="s">
        <v>336</v>
      </c>
      <c r="K7" s="509" t="s">
        <v>335</v>
      </c>
      <c r="L7" s="510" t="s">
        <v>336</v>
      </c>
    </row>
    <row r="8" spans="1:12" s="74" customFormat="1" ht="13.15" customHeight="1">
      <c r="A8" s="642" t="s">
        <v>479</v>
      </c>
      <c r="B8" s="879" t="s">
        <v>399</v>
      </c>
      <c r="C8" s="1041" t="s">
        <v>480</v>
      </c>
      <c r="D8" s="1043">
        <v>3.7999999999999999E-2</v>
      </c>
      <c r="E8" s="1041" t="s">
        <v>481</v>
      </c>
      <c r="F8" s="1043">
        <v>0.05</v>
      </c>
      <c r="G8" s="1041" t="s">
        <v>482</v>
      </c>
      <c r="H8" s="1045">
        <v>6.0999999999999999E-2</v>
      </c>
      <c r="I8" s="1047" t="s">
        <v>483</v>
      </c>
      <c r="J8" s="1049">
        <v>7.3200000000000001E-2</v>
      </c>
      <c r="K8" s="1051" t="s">
        <v>482</v>
      </c>
      <c r="L8" s="1053">
        <v>6.5789473684210523E-2</v>
      </c>
    </row>
    <row r="9" spans="1:12" s="74" customFormat="1" ht="24.6" customHeight="1">
      <c r="A9" s="643" t="s">
        <v>571</v>
      </c>
      <c r="B9" s="880"/>
      <c r="C9" s="1042"/>
      <c r="D9" s="1044"/>
      <c r="E9" s="1042"/>
      <c r="F9" s="1044"/>
      <c r="G9" s="1042"/>
      <c r="H9" s="1046"/>
      <c r="I9" s="1048"/>
      <c r="J9" s="1050"/>
      <c r="K9" s="1052"/>
      <c r="L9" s="1054"/>
    </row>
    <row r="10" spans="1:12" s="3" customFormat="1" ht="13.15" customHeight="1">
      <c r="A10" s="644" t="s">
        <v>454</v>
      </c>
      <c r="B10" s="880"/>
      <c r="C10" s="1041" t="s">
        <v>484</v>
      </c>
      <c r="D10" s="1043">
        <v>3.0000000000000001E-3</v>
      </c>
      <c r="E10" s="1041" t="s">
        <v>480</v>
      </c>
      <c r="F10" s="1043">
        <v>4.0000000000000001E-3</v>
      </c>
      <c r="G10" s="1041" t="s">
        <v>482</v>
      </c>
      <c r="H10" s="1045">
        <v>6.6E-3</v>
      </c>
      <c r="I10" s="1047" t="s">
        <v>485</v>
      </c>
      <c r="J10" s="1049">
        <v>9.1000000000000004E-3</v>
      </c>
      <c r="K10" s="1051" t="s">
        <v>485</v>
      </c>
      <c r="L10" s="1053">
        <v>9.1863517060367453E-3</v>
      </c>
    </row>
    <row r="11" spans="1:12" s="3" customFormat="1" ht="13.15" customHeight="1">
      <c r="A11" s="645" t="s">
        <v>572</v>
      </c>
      <c r="B11" s="880"/>
      <c r="C11" s="1042"/>
      <c r="D11" s="1044"/>
      <c r="E11" s="1042"/>
      <c r="F11" s="1044"/>
      <c r="G11" s="1042"/>
      <c r="H11" s="1046"/>
      <c r="I11" s="1048"/>
      <c r="J11" s="1050"/>
      <c r="K11" s="1052"/>
      <c r="L11" s="1054"/>
    </row>
    <row r="12" spans="1:12" s="3" customFormat="1" ht="13.15" customHeight="1">
      <c r="A12" s="644" t="s">
        <v>453</v>
      </c>
      <c r="B12" s="880"/>
      <c r="C12" s="1041" t="s">
        <v>486</v>
      </c>
      <c r="D12" s="1043">
        <v>1.0999999999999999E-2</v>
      </c>
      <c r="E12" s="1041" t="s">
        <v>487</v>
      </c>
      <c r="F12" s="1043">
        <v>1.0999999999999999E-2</v>
      </c>
      <c r="G12" s="1041" t="s">
        <v>487</v>
      </c>
      <c r="H12" s="1045">
        <v>1.0999999999999999E-2</v>
      </c>
      <c r="I12" s="1047" t="s">
        <v>488</v>
      </c>
      <c r="J12" s="1049">
        <v>7.7999999999999996E-3</v>
      </c>
      <c r="K12" s="1051" t="s">
        <v>489</v>
      </c>
      <c r="L12" s="1053">
        <v>9.3457943925233638E-3</v>
      </c>
    </row>
    <row r="13" spans="1:12" s="3" customFormat="1" ht="13.15" customHeight="1">
      <c r="A13" s="645" t="s">
        <v>573</v>
      </c>
      <c r="B13" s="880"/>
      <c r="C13" s="1042"/>
      <c r="D13" s="1044"/>
      <c r="E13" s="1042"/>
      <c r="F13" s="1044"/>
      <c r="G13" s="1042"/>
      <c r="H13" s="1046"/>
      <c r="I13" s="1048"/>
      <c r="J13" s="1050"/>
      <c r="K13" s="1052"/>
      <c r="L13" s="1054"/>
    </row>
    <row r="14" spans="1:12" s="3" customFormat="1" ht="13.15" customHeight="1">
      <c r="A14" s="644" t="s">
        <v>490</v>
      </c>
      <c r="B14" s="880"/>
      <c r="C14" s="1041" t="s">
        <v>491</v>
      </c>
      <c r="D14" s="1043">
        <v>6.7000000000000004E-2</v>
      </c>
      <c r="E14" s="1041" t="s">
        <v>491</v>
      </c>
      <c r="F14" s="1043">
        <v>6.3E-2</v>
      </c>
      <c r="G14" s="1041" t="s">
        <v>491</v>
      </c>
      <c r="H14" s="1045">
        <v>6.25E-2</v>
      </c>
      <c r="I14" s="1047" t="s">
        <v>491</v>
      </c>
      <c r="J14" s="1049">
        <v>6.25E-2</v>
      </c>
      <c r="K14" s="1051" t="s">
        <v>491</v>
      </c>
      <c r="L14" s="1053">
        <v>8.3333333333333329E-2</v>
      </c>
    </row>
    <row r="15" spans="1:12" s="3" customFormat="1" ht="13.15" customHeight="1">
      <c r="A15" s="645" t="s">
        <v>574</v>
      </c>
      <c r="B15" s="880"/>
      <c r="C15" s="1042"/>
      <c r="D15" s="1044"/>
      <c r="E15" s="1042"/>
      <c r="F15" s="1044"/>
      <c r="G15" s="1042"/>
      <c r="H15" s="1046"/>
      <c r="I15" s="1048"/>
      <c r="J15" s="1050"/>
      <c r="K15" s="1052"/>
      <c r="L15" s="1054"/>
    </row>
    <row r="16" spans="1:12" s="3" customFormat="1" ht="13.15" customHeight="1">
      <c r="A16" s="644" t="s">
        <v>492</v>
      </c>
      <c r="B16" s="880"/>
      <c r="C16" s="1041" t="s">
        <v>491</v>
      </c>
      <c r="D16" s="1043">
        <v>0.25</v>
      </c>
      <c r="E16" s="1041" t="s">
        <v>491</v>
      </c>
      <c r="F16" s="1043">
        <v>0.2</v>
      </c>
      <c r="G16" s="1041" t="s">
        <v>491</v>
      </c>
      <c r="H16" s="1045">
        <v>0.33329999999999999</v>
      </c>
      <c r="I16" s="1047" t="s">
        <v>446</v>
      </c>
      <c r="J16" s="1049">
        <v>0</v>
      </c>
      <c r="K16" s="1051" t="s">
        <v>446</v>
      </c>
      <c r="L16" s="1053">
        <v>0</v>
      </c>
    </row>
    <row r="17" spans="1:12" s="3" customFormat="1" ht="13.15" customHeight="1">
      <c r="A17" s="645" t="s">
        <v>575</v>
      </c>
      <c r="B17" s="880"/>
      <c r="C17" s="1042"/>
      <c r="D17" s="1044"/>
      <c r="E17" s="1042"/>
      <c r="F17" s="1044"/>
      <c r="G17" s="1042"/>
      <c r="H17" s="1046"/>
      <c r="I17" s="1048"/>
      <c r="J17" s="1050"/>
      <c r="K17" s="1052"/>
      <c r="L17" s="1054"/>
    </row>
    <row r="18" spans="1:12" s="3" customFormat="1" ht="13.15" customHeight="1">
      <c r="A18" s="644" t="s">
        <v>493</v>
      </c>
      <c r="B18" s="880"/>
      <c r="C18" s="1041" t="s">
        <v>494</v>
      </c>
      <c r="D18" s="1043">
        <v>4.9000000000000002E-2</v>
      </c>
      <c r="E18" s="1041" t="s">
        <v>495</v>
      </c>
      <c r="F18" s="1043">
        <v>7.0999999999999994E-2</v>
      </c>
      <c r="G18" s="1041" t="s">
        <v>494</v>
      </c>
      <c r="H18" s="1045">
        <v>5.2600000000000001E-2</v>
      </c>
      <c r="I18" s="1047" t="s">
        <v>494</v>
      </c>
      <c r="J18" s="1049">
        <v>5.5599999999999997E-2</v>
      </c>
      <c r="K18" s="1051" t="s">
        <v>494</v>
      </c>
      <c r="L18" s="1053">
        <v>5.4054054054054057E-2</v>
      </c>
    </row>
    <row r="19" spans="1:12" s="3" customFormat="1" ht="13.15" customHeight="1">
      <c r="A19" s="645" t="s">
        <v>576</v>
      </c>
      <c r="B19" s="880"/>
      <c r="C19" s="1042"/>
      <c r="D19" s="1044"/>
      <c r="E19" s="1042"/>
      <c r="F19" s="1044"/>
      <c r="G19" s="1042"/>
      <c r="H19" s="1046"/>
      <c r="I19" s="1048"/>
      <c r="J19" s="1050"/>
      <c r="K19" s="1052"/>
      <c r="L19" s="1054"/>
    </row>
    <row r="20" spans="1:12" s="3" customFormat="1" ht="13.15" customHeight="1">
      <c r="A20" s="644" t="s">
        <v>496</v>
      </c>
      <c r="B20" s="880"/>
      <c r="C20" s="1041" t="s">
        <v>446</v>
      </c>
      <c r="D20" s="1043">
        <v>0</v>
      </c>
      <c r="E20" s="1041" t="s">
        <v>446</v>
      </c>
      <c r="F20" s="1043">
        <v>0</v>
      </c>
      <c r="G20" s="1041" t="s">
        <v>446</v>
      </c>
      <c r="H20" s="1045">
        <v>0</v>
      </c>
      <c r="I20" s="1047" t="s">
        <v>480</v>
      </c>
      <c r="J20" s="1049">
        <v>0.2</v>
      </c>
      <c r="K20" s="1051" t="s">
        <v>497</v>
      </c>
      <c r="L20" s="1053">
        <v>0.11764705882352941</v>
      </c>
    </row>
    <row r="21" spans="1:12" s="3" customFormat="1" ht="13.15" customHeight="1">
      <c r="A21" s="645" t="s">
        <v>577</v>
      </c>
      <c r="B21" s="880"/>
      <c r="C21" s="1042"/>
      <c r="D21" s="1044"/>
      <c r="E21" s="1042"/>
      <c r="F21" s="1044"/>
      <c r="G21" s="1042"/>
      <c r="H21" s="1046"/>
      <c r="I21" s="1048"/>
      <c r="J21" s="1050"/>
      <c r="K21" s="1052"/>
      <c r="L21" s="1054"/>
    </row>
    <row r="22" spans="1:12" s="3" customFormat="1" ht="13.15" customHeight="1">
      <c r="A22" s="644" t="s">
        <v>498</v>
      </c>
      <c r="B22" s="880"/>
      <c r="C22" s="1041" t="s">
        <v>495</v>
      </c>
      <c r="D22" s="1043">
        <v>0.125</v>
      </c>
      <c r="E22" s="1041" t="s">
        <v>495</v>
      </c>
      <c r="F22" s="1043">
        <v>0.12</v>
      </c>
      <c r="G22" s="1041" t="s">
        <v>495</v>
      </c>
      <c r="H22" s="1045">
        <v>0.12</v>
      </c>
      <c r="I22" s="1047" t="s">
        <v>495</v>
      </c>
      <c r="J22" s="1049">
        <v>0.125</v>
      </c>
      <c r="K22" s="1051" t="s">
        <v>495</v>
      </c>
      <c r="L22" s="1053">
        <v>0.11538461538461539</v>
      </c>
    </row>
    <row r="23" spans="1:12" s="3" customFormat="1" ht="13.15" customHeight="1">
      <c r="A23" s="166" t="s">
        <v>578</v>
      </c>
      <c r="B23" s="880"/>
      <c r="C23" s="1042"/>
      <c r="D23" s="1044"/>
      <c r="E23" s="1042"/>
      <c r="F23" s="1044"/>
      <c r="G23" s="1042"/>
      <c r="H23" s="1046"/>
      <c r="I23" s="1048"/>
      <c r="J23" s="1050"/>
      <c r="K23" s="1052"/>
      <c r="L23" s="1054"/>
    </row>
    <row r="24" spans="1:12" s="3" customFormat="1" ht="13.15" customHeight="1">
      <c r="A24" s="644" t="s">
        <v>499</v>
      </c>
      <c r="B24" s="880"/>
      <c r="C24" s="1041" t="s">
        <v>484</v>
      </c>
      <c r="D24" s="1043">
        <v>0.5</v>
      </c>
      <c r="E24" s="1041" t="s">
        <v>484</v>
      </c>
      <c r="F24" s="1043">
        <v>0.5</v>
      </c>
      <c r="G24" s="1041" t="s">
        <v>484</v>
      </c>
      <c r="H24" s="1045">
        <v>0.4</v>
      </c>
      <c r="I24" s="1047" t="s">
        <v>491</v>
      </c>
      <c r="J24" s="1049">
        <v>0.33329999999999999</v>
      </c>
      <c r="K24" s="1051" t="s">
        <v>491</v>
      </c>
      <c r="L24" s="1053">
        <v>0.25</v>
      </c>
    </row>
    <row r="25" spans="1:12" s="3" customFormat="1" ht="13.15" customHeight="1">
      <c r="A25" s="645" t="s">
        <v>579</v>
      </c>
      <c r="B25" s="880"/>
      <c r="C25" s="1042"/>
      <c r="D25" s="1044"/>
      <c r="E25" s="1042"/>
      <c r="F25" s="1044"/>
      <c r="G25" s="1042"/>
      <c r="H25" s="1046"/>
      <c r="I25" s="1048"/>
      <c r="J25" s="1050"/>
      <c r="K25" s="1052"/>
      <c r="L25" s="1054"/>
    </row>
    <row r="26" spans="1:12" s="3" customFormat="1" ht="13.15" customHeight="1">
      <c r="A26" s="644" t="s">
        <v>500</v>
      </c>
      <c r="B26" s="880"/>
      <c r="C26" s="1056" t="s">
        <v>195</v>
      </c>
      <c r="D26" s="1058" t="s">
        <v>195</v>
      </c>
      <c r="E26" s="1056" t="s">
        <v>195</v>
      </c>
      <c r="F26" s="1058" t="s">
        <v>195</v>
      </c>
      <c r="G26" s="1056" t="s">
        <v>501</v>
      </c>
      <c r="H26" s="1060">
        <v>0.1429</v>
      </c>
      <c r="I26" s="1047" t="s">
        <v>501</v>
      </c>
      <c r="J26" s="1049">
        <v>0.1429</v>
      </c>
      <c r="K26" s="1051" t="s">
        <v>501</v>
      </c>
      <c r="L26" s="1053">
        <v>0.125</v>
      </c>
    </row>
    <row r="27" spans="1:12" s="3" customFormat="1" ht="13.15" customHeight="1">
      <c r="A27" s="645" t="s">
        <v>580</v>
      </c>
      <c r="B27" s="881"/>
      <c r="C27" s="1057"/>
      <c r="D27" s="1059"/>
      <c r="E27" s="1057"/>
      <c r="F27" s="1059"/>
      <c r="G27" s="1057"/>
      <c r="H27" s="1061"/>
      <c r="I27" s="1048"/>
      <c r="J27" s="1050"/>
      <c r="K27" s="1052"/>
      <c r="L27" s="1054"/>
    </row>
    <row r="28" spans="1:12" s="71" customFormat="1" ht="12" customHeight="1">
      <c r="A28" s="588" t="s">
        <v>524</v>
      </c>
      <c r="B28" s="588"/>
      <c r="C28" s="588"/>
      <c r="D28" s="588"/>
      <c r="E28" s="588"/>
      <c r="F28" s="588"/>
      <c r="G28" s="588"/>
      <c r="H28" s="589"/>
      <c r="I28" s="567"/>
      <c r="J28" s="567"/>
      <c r="K28" s="567"/>
      <c r="L28" s="567"/>
    </row>
    <row r="29" spans="1:12" s="71" customFormat="1" ht="24" customHeight="1">
      <c r="A29" s="811" t="s">
        <v>581</v>
      </c>
      <c r="B29" s="811"/>
      <c r="C29" s="811"/>
      <c r="D29" s="811"/>
      <c r="E29" s="811"/>
      <c r="F29" s="811"/>
      <c r="G29" s="811"/>
      <c r="H29" s="811"/>
      <c r="I29" s="811"/>
      <c r="J29" s="811"/>
      <c r="K29" s="811"/>
      <c r="L29" s="811"/>
    </row>
    <row r="30" spans="1:12" s="3" customFormat="1" ht="10.9" customHeight="1">
      <c r="A30" s="588" t="s">
        <v>747</v>
      </c>
      <c r="B30" s="588"/>
      <c r="C30" s="588"/>
      <c r="D30" s="588"/>
      <c r="E30" s="588"/>
      <c r="F30" s="588"/>
      <c r="G30" s="588"/>
      <c r="H30" s="589"/>
      <c r="I30" s="567"/>
      <c r="J30" s="567"/>
      <c r="K30" s="567"/>
      <c r="L30" s="567"/>
    </row>
    <row r="31" spans="1:12" s="3" customFormat="1" ht="19.899999999999999" customHeight="1">
      <c r="A31" s="1055" t="s">
        <v>521</v>
      </c>
      <c r="B31" s="1055"/>
      <c r="C31" s="1055"/>
      <c r="D31" s="1055"/>
      <c r="E31" s="1055"/>
      <c r="F31" s="1055"/>
      <c r="G31" s="1055"/>
      <c r="H31" s="1055"/>
      <c r="I31" s="1055"/>
      <c r="J31" s="1055"/>
      <c r="K31" s="1055"/>
      <c r="L31" s="1055"/>
    </row>
    <row r="32" spans="1:12" s="71" customFormat="1">
      <c r="B32" s="9"/>
      <c r="C32" s="1"/>
      <c r="D32" s="1"/>
      <c r="E32" s="1"/>
      <c r="F32" s="1"/>
      <c r="G32" s="1"/>
      <c r="H32" s="1"/>
      <c r="I32" s="1"/>
      <c r="J32" s="1"/>
      <c r="K32" s="1"/>
      <c r="L32" s="1"/>
    </row>
    <row r="33" spans="1:12" s="251" customFormat="1">
      <c r="A33" s="1"/>
      <c r="B33" s="1"/>
      <c r="C33" s="1"/>
      <c r="D33" s="1"/>
      <c r="E33" s="1"/>
      <c r="F33" s="1"/>
      <c r="G33" s="1"/>
      <c r="H33" s="1"/>
      <c r="I33" s="1"/>
      <c r="J33" s="1"/>
      <c r="K33" s="1"/>
      <c r="L33" s="1"/>
    </row>
    <row r="34" spans="1:12" s="251" customFormat="1">
      <c r="A34" s="1"/>
      <c r="B34" s="1"/>
      <c r="C34" s="1"/>
      <c r="D34" s="1"/>
      <c r="E34" s="1"/>
      <c r="F34" s="1"/>
      <c r="G34" s="1"/>
      <c r="H34" s="1"/>
      <c r="I34" s="1"/>
      <c r="J34" s="1"/>
      <c r="K34" s="1"/>
      <c r="L34" s="1"/>
    </row>
  </sheetData>
  <sheetProtection algorithmName="SHA-512" hashValue="fG4m0m3kNEtNEi7vW78BSiu0rlYLSa/VRjgU91CYzyL4Y36YhpIoUxai0/2XgYxdfz7rzlbhmx+hCvEUogfngA==" saltValue="GfY3OaOo/Ir5OGymg6p+WA==" spinCount="100000" sheet="1" objects="1" scenarios="1"/>
  <mergeCells count="110">
    <mergeCell ref="K26:K27"/>
    <mergeCell ref="L26:L27"/>
    <mergeCell ref="A31:L31"/>
    <mergeCell ref="A29:L29"/>
    <mergeCell ref="K24:K25"/>
    <mergeCell ref="L24:L25"/>
    <mergeCell ref="C26:C27"/>
    <mergeCell ref="D26:D27"/>
    <mergeCell ref="E26:E27"/>
    <mergeCell ref="F26:F27"/>
    <mergeCell ref="G26:G27"/>
    <mergeCell ref="H26:H27"/>
    <mergeCell ref="I26:I27"/>
    <mergeCell ref="J26:J27"/>
    <mergeCell ref="L22:L23"/>
    <mergeCell ref="C24:C25"/>
    <mergeCell ref="D24:D25"/>
    <mergeCell ref="E24:E25"/>
    <mergeCell ref="F24:F25"/>
    <mergeCell ref="G24:G25"/>
    <mergeCell ref="H24:H25"/>
    <mergeCell ref="I24:I25"/>
    <mergeCell ref="J24:J25"/>
    <mergeCell ref="C22:C23"/>
    <mergeCell ref="D22:D23"/>
    <mergeCell ref="E22:E23"/>
    <mergeCell ref="F22:F23"/>
    <mergeCell ref="G22:G23"/>
    <mergeCell ref="H22:H23"/>
    <mergeCell ref="I22:I23"/>
    <mergeCell ref="J22:J23"/>
    <mergeCell ref="K22:K23"/>
    <mergeCell ref="L18:L19"/>
    <mergeCell ref="C20:C21"/>
    <mergeCell ref="D20:D21"/>
    <mergeCell ref="E20:E21"/>
    <mergeCell ref="F20:F21"/>
    <mergeCell ref="G20:G21"/>
    <mergeCell ref="H20:H21"/>
    <mergeCell ref="I20:I21"/>
    <mergeCell ref="J20:J21"/>
    <mergeCell ref="K20:K21"/>
    <mergeCell ref="L20:L21"/>
    <mergeCell ref="C18:C19"/>
    <mergeCell ref="D18:D19"/>
    <mergeCell ref="E18:E19"/>
    <mergeCell ref="F18:F19"/>
    <mergeCell ref="G18:G19"/>
    <mergeCell ref="H18:H19"/>
    <mergeCell ref="I18:I19"/>
    <mergeCell ref="J18:J19"/>
    <mergeCell ref="K18:K19"/>
    <mergeCell ref="L14:L15"/>
    <mergeCell ref="C16:C17"/>
    <mergeCell ref="D16:D17"/>
    <mergeCell ref="E16:E17"/>
    <mergeCell ref="F16:F17"/>
    <mergeCell ref="G16:G17"/>
    <mergeCell ref="H16:H17"/>
    <mergeCell ref="I16:I17"/>
    <mergeCell ref="J16:J17"/>
    <mergeCell ref="K16:K17"/>
    <mergeCell ref="L16:L17"/>
    <mergeCell ref="C14:C15"/>
    <mergeCell ref="D14:D15"/>
    <mergeCell ref="E14:E15"/>
    <mergeCell ref="F14:F15"/>
    <mergeCell ref="G14:G15"/>
    <mergeCell ref="H14:H15"/>
    <mergeCell ref="I14:I15"/>
    <mergeCell ref="J14:J15"/>
    <mergeCell ref="K14:K15"/>
    <mergeCell ref="I10:I11"/>
    <mergeCell ref="J10:J11"/>
    <mergeCell ref="K10:K11"/>
    <mergeCell ref="L10:L11"/>
    <mergeCell ref="C12:C13"/>
    <mergeCell ref="D12:D13"/>
    <mergeCell ref="E12:E13"/>
    <mergeCell ref="F12:F13"/>
    <mergeCell ref="G12:G13"/>
    <mergeCell ref="H12:H13"/>
    <mergeCell ref="I12:I13"/>
    <mergeCell ref="J12:J13"/>
    <mergeCell ref="K12:K13"/>
    <mergeCell ref="L12:L13"/>
    <mergeCell ref="A6:A7"/>
    <mergeCell ref="B6:B7"/>
    <mergeCell ref="C6:D6"/>
    <mergeCell ref="E6:F6"/>
    <mergeCell ref="G6:H6"/>
    <mergeCell ref="I6:J6"/>
    <mergeCell ref="K6:L6"/>
    <mergeCell ref="B8:B27"/>
    <mergeCell ref="C8:C9"/>
    <mergeCell ref="D8:D9"/>
    <mergeCell ref="E8:E9"/>
    <mergeCell ref="F8:F9"/>
    <mergeCell ref="G8:G9"/>
    <mergeCell ref="H8:H9"/>
    <mergeCell ref="I8:I9"/>
    <mergeCell ref="J8:J9"/>
    <mergeCell ref="K8:K9"/>
    <mergeCell ref="L8:L9"/>
    <mergeCell ref="C10:C11"/>
    <mergeCell ref="D10:D11"/>
    <mergeCell ref="E10:E11"/>
    <mergeCell ref="F10:F11"/>
    <mergeCell ref="G10:G11"/>
    <mergeCell ref="H10:H11"/>
  </mergeCells>
  <phoneticPr fontId="1"/>
  <pageMargins left="0.70866141732283472" right="0.70866141732283472" top="0.74803149606299213" bottom="0.35433070866141736"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74EFD-4910-4D70-B876-07456AF78953}">
  <sheetPr>
    <tabColor theme="7" tint="0.39997558519241921"/>
  </sheetPr>
  <dimension ref="A1:M11"/>
  <sheetViews>
    <sheetView showGridLines="0" zoomScaleNormal="100" zoomScaleSheetLayoutView="115" workbookViewId="0"/>
  </sheetViews>
  <sheetFormatPr defaultColWidth="9.5546875" defaultRowHeight="15.75"/>
  <cols>
    <col min="1" max="1" width="28.88671875" style="1" customWidth="1"/>
    <col min="2" max="2" width="15.6640625" style="1" customWidth="1"/>
    <col min="3" max="3" width="7.77734375" style="1" customWidth="1"/>
    <col min="4" max="13" width="5.5546875" style="1" customWidth="1"/>
    <col min="14" max="16384" width="9.5546875" style="1"/>
  </cols>
  <sheetData>
    <row r="1" spans="1:13" ht="33">
      <c r="A1" s="16" t="s">
        <v>548</v>
      </c>
    </row>
    <row r="2" spans="1:13">
      <c r="A2" s="19"/>
    </row>
    <row r="3" spans="1:13" ht="16.5" thickBot="1">
      <c r="A3" s="20" t="s">
        <v>596</v>
      </c>
      <c r="B3" s="276"/>
      <c r="C3" s="276"/>
      <c r="D3" s="276"/>
      <c r="E3" s="276"/>
      <c r="F3" s="276"/>
      <c r="G3" s="276"/>
      <c r="H3" s="276"/>
      <c r="I3" s="276"/>
      <c r="J3" s="276"/>
      <c r="K3" s="276"/>
      <c r="L3" s="276"/>
      <c r="M3" s="276"/>
    </row>
    <row r="4" spans="1:13" ht="16.5" thickTop="1">
      <c r="A4" s="19"/>
    </row>
    <row r="5" spans="1:13" ht="17.25">
      <c r="A5" s="288" t="s">
        <v>629</v>
      </c>
    </row>
    <row r="6" spans="1:13" ht="48.75" customHeight="1">
      <c r="A6" s="381"/>
      <c r="B6" s="521" t="s">
        <v>4</v>
      </c>
      <c r="C6" s="520" t="s">
        <v>337</v>
      </c>
      <c r="D6" s="1039" t="s">
        <v>332</v>
      </c>
      <c r="E6" s="1040"/>
      <c r="F6" s="1039" t="s">
        <v>7</v>
      </c>
      <c r="G6" s="1040"/>
      <c r="H6" s="1039" t="s">
        <v>8</v>
      </c>
      <c r="I6" s="1040"/>
      <c r="J6" s="1039" t="s">
        <v>9</v>
      </c>
      <c r="K6" s="1040"/>
      <c r="L6" s="1039" t="s">
        <v>333</v>
      </c>
      <c r="M6" s="1040"/>
    </row>
    <row r="7" spans="1:13" ht="54" customHeight="1">
      <c r="A7" s="289" t="s">
        <v>338</v>
      </c>
      <c r="B7" s="511" t="s">
        <v>339</v>
      </c>
      <c r="C7" s="438" t="s">
        <v>340</v>
      </c>
      <c r="D7" s="1063">
        <v>270</v>
      </c>
      <c r="E7" s="1064"/>
      <c r="F7" s="1063">
        <v>330</v>
      </c>
      <c r="G7" s="1064"/>
      <c r="H7" s="1063">
        <v>321</v>
      </c>
      <c r="I7" s="1064"/>
      <c r="J7" s="1063">
        <v>378</v>
      </c>
      <c r="K7" s="1064"/>
      <c r="L7" s="1063">
        <v>815</v>
      </c>
      <c r="M7" s="1064"/>
    </row>
    <row r="8" spans="1:13" ht="15.75" customHeight="1">
      <c r="A8" s="290" t="s">
        <v>458</v>
      </c>
      <c r="B8" s="290"/>
      <c r="C8" s="290"/>
      <c r="D8" s="290"/>
      <c r="E8" s="290"/>
      <c r="F8" s="290"/>
      <c r="G8" s="290"/>
      <c r="H8" s="290"/>
      <c r="I8" s="290"/>
      <c r="J8" s="251"/>
      <c r="K8" s="251"/>
      <c r="L8" s="251"/>
      <c r="M8" s="251"/>
    </row>
    <row r="9" spans="1:13">
      <c r="A9" s="1062" t="s">
        <v>582</v>
      </c>
      <c r="B9" s="1062"/>
      <c r="C9" s="1062"/>
      <c r="D9" s="1062"/>
      <c r="E9" s="1062"/>
      <c r="F9" s="1062"/>
      <c r="G9" s="1062"/>
      <c r="H9" s="1062"/>
      <c r="I9" s="1062"/>
      <c r="J9" s="1062"/>
      <c r="K9" s="1062"/>
      <c r="L9" s="1062"/>
      <c r="M9" s="1062"/>
    </row>
    <row r="10" spans="1:13" s="251" customFormat="1" ht="15.75" customHeight="1">
      <c r="A10" s="1062"/>
      <c r="B10" s="1062"/>
      <c r="C10" s="1062"/>
      <c r="D10" s="1062"/>
      <c r="E10" s="1062"/>
      <c r="F10" s="1062"/>
      <c r="G10" s="1062"/>
      <c r="H10" s="1062"/>
      <c r="I10" s="1062"/>
      <c r="J10" s="1062"/>
      <c r="K10" s="1062"/>
      <c r="L10" s="1062"/>
      <c r="M10" s="1062"/>
    </row>
    <row r="11" spans="1:13" s="251" customFormat="1">
      <c r="A11" s="1"/>
      <c r="B11" s="1"/>
      <c r="C11" s="1"/>
      <c r="D11" s="1"/>
      <c r="E11" s="1"/>
      <c r="F11" s="1"/>
      <c r="G11" s="1"/>
      <c r="H11" s="1"/>
      <c r="I11" s="1"/>
      <c r="J11" s="1"/>
      <c r="K11" s="1"/>
      <c r="L11" s="1"/>
      <c r="M11" s="1"/>
    </row>
  </sheetData>
  <sheetProtection algorithmName="SHA-512" hashValue="XYWy0IgJcfO4VZSEIBZlSL8Lsou1RFN3/y+Far8e4sszY4nHVgb9/vN7ptRgqvnU84xjjmEKLQFe0rcefZFuMQ==" saltValue="3SNb2FWWl7BnQblhydoXdw==" spinCount="100000" sheet="1" objects="1" scenarios="1"/>
  <mergeCells count="11">
    <mergeCell ref="D6:E6"/>
    <mergeCell ref="F6:G6"/>
    <mergeCell ref="H6:I6"/>
    <mergeCell ref="J6:K6"/>
    <mergeCell ref="L6:M6"/>
    <mergeCell ref="A9:M10"/>
    <mergeCell ref="D7:E7"/>
    <mergeCell ref="F7:G7"/>
    <mergeCell ref="H7:I7"/>
    <mergeCell ref="J7:K7"/>
    <mergeCell ref="L7:M7"/>
  </mergeCells>
  <phoneticPr fontId="1"/>
  <pageMargins left="0.70866141732283472" right="0.70866141732283472" top="0.74803149606299213" bottom="0.7480314960629921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4566B-FF48-4856-8984-C78FC77F74C1}">
  <sheetPr>
    <tabColor theme="7" tint="0.39997558519241921"/>
  </sheetPr>
  <dimension ref="A1:K45"/>
  <sheetViews>
    <sheetView showGridLines="0" zoomScaleNormal="100" zoomScaleSheetLayoutView="115" workbookViewId="0"/>
  </sheetViews>
  <sheetFormatPr defaultColWidth="8.77734375" defaultRowHeight="15.75"/>
  <cols>
    <col min="1" max="1" width="11.33203125" style="3" customWidth="1"/>
    <col min="2" max="2" width="5.21875" style="3" customWidth="1"/>
    <col min="3" max="3" width="22.77734375" style="3" customWidth="1"/>
    <col min="4" max="4" width="38.77734375" style="3" customWidth="1"/>
    <col min="5" max="5" width="13.21875" style="3" customWidth="1"/>
    <col min="6" max="6" width="16.33203125" style="3" customWidth="1"/>
    <col min="7" max="7" width="8.77734375" style="3" customWidth="1"/>
    <col min="8" max="8" width="9" style="3" customWidth="1"/>
    <col min="9" max="9" width="10.5546875" style="3" customWidth="1"/>
    <col min="10" max="16384" width="8.77734375" style="3"/>
  </cols>
  <sheetData>
    <row r="1" spans="1:10" s="18" customFormat="1" ht="33">
      <c r="A1" s="16" t="s">
        <v>548</v>
      </c>
      <c r="B1" s="17"/>
    </row>
    <row r="2" spans="1:10" s="18" customFormat="1" ht="10.5" customHeight="1">
      <c r="A2" s="19"/>
      <c r="B2" s="17"/>
    </row>
    <row r="3" spans="1:10" ht="16.5" thickBot="1">
      <c r="A3" s="20" t="s">
        <v>341</v>
      </c>
      <c r="B3" s="21"/>
      <c r="C3" s="21"/>
      <c r="D3" s="21"/>
      <c r="E3" s="21"/>
      <c r="F3" s="21"/>
    </row>
    <row r="4" spans="1:10" ht="16.5" thickTop="1"/>
    <row r="5" spans="1:10">
      <c r="A5" s="157" t="s">
        <v>525</v>
      </c>
      <c r="F5" s="183" t="s">
        <v>342</v>
      </c>
    </row>
    <row r="6" spans="1:10" s="92" customFormat="1" ht="36">
      <c r="A6" s="375" t="s">
        <v>45</v>
      </c>
      <c r="B6" s="386"/>
      <c r="C6" s="387"/>
      <c r="D6" s="388"/>
      <c r="E6" s="375" t="s">
        <v>5</v>
      </c>
      <c r="F6" s="389" t="s">
        <v>10</v>
      </c>
      <c r="J6" s="255"/>
    </row>
    <row r="7" spans="1:10" s="92" customFormat="1" ht="15">
      <c r="A7" s="801" t="s">
        <v>58</v>
      </c>
      <c r="B7" s="76" t="s">
        <v>18</v>
      </c>
      <c r="C7" s="77"/>
      <c r="D7" s="125"/>
      <c r="E7" s="465" t="s">
        <v>599</v>
      </c>
      <c r="F7" s="259">
        <f>SUM(F8:F12)</f>
        <v>1663173</v>
      </c>
      <c r="J7" s="260"/>
    </row>
    <row r="8" spans="1:10" s="92" customFormat="1" ht="17.45" customHeight="1">
      <c r="A8" s="782"/>
      <c r="B8" s="75"/>
      <c r="C8" s="261" t="s">
        <v>343</v>
      </c>
      <c r="D8" s="646" t="s">
        <v>630</v>
      </c>
      <c r="E8" s="936"/>
      <c r="F8" s="439">
        <v>1443144</v>
      </c>
    </row>
    <row r="9" spans="1:10" s="92" customFormat="1" ht="17.649999999999999" customHeight="1">
      <c r="A9" s="782"/>
      <c r="B9" s="80"/>
      <c r="C9" s="262" t="s">
        <v>344</v>
      </c>
      <c r="D9" s="263" t="s">
        <v>345</v>
      </c>
      <c r="E9" s="937"/>
      <c r="F9" s="440">
        <v>90163</v>
      </c>
    </row>
    <row r="10" spans="1:10" s="92" customFormat="1" ht="24">
      <c r="A10" s="782"/>
      <c r="B10" s="80"/>
      <c r="C10" s="263" t="s">
        <v>726</v>
      </c>
      <c r="D10" s="263" t="s">
        <v>346</v>
      </c>
      <c r="E10" s="937"/>
      <c r="F10" s="440">
        <v>61942</v>
      </c>
    </row>
    <row r="11" spans="1:10" s="92" customFormat="1" ht="17.45" customHeight="1">
      <c r="A11" s="782"/>
      <c r="B11" s="80"/>
      <c r="C11" s="262" t="s">
        <v>347</v>
      </c>
      <c r="D11" s="263" t="s">
        <v>348</v>
      </c>
      <c r="E11" s="937"/>
      <c r="F11" s="440">
        <v>65252</v>
      </c>
    </row>
    <row r="12" spans="1:10" s="92" customFormat="1" ht="17.45" customHeight="1">
      <c r="A12" s="925"/>
      <c r="B12" s="82"/>
      <c r="C12" s="264" t="s">
        <v>349</v>
      </c>
      <c r="D12" s="243" t="s">
        <v>632</v>
      </c>
      <c r="E12" s="938"/>
      <c r="F12" s="441">
        <v>2672</v>
      </c>
    </row>
    <row r="13" spans="1:10">
      <c r="A13" s="204" t="s">
        <v>350</v>
      </c>
    </row>
    <row r="14" spans="1:10" ht="12" customHeight="1">
      <c r="A14" s="1062" t="s">
        <v>583</v>
      </c>
      <c r="B14" s="1062"/>
      <c r="C14" s="1062"/>
      <c r="D14" s="1062"/>
      <c r="E14" s="1062"/>
      <c r="F14" s="1062"/>
      <c r="G14" s="71"/>
      <c r="H14" s="71"/>
      <c r="I14" s="71"/>
    </row>
    <row r="15" spans="1:10" s="71" customFormat="1" ht="12">
      <c r="A15" s="71" t="s">
        <v>459</v>
      </c>
    </row>
    <row r="16" spans="1:10" s="71" customFormat="1" ht="22.5" customHeight="1">
      <c r="A16" s="1072" t="s">
        <v>631</v>
      </c>
      <c r="B16" s="1072"/>
      <c r="C16" s="1072"/>
      <c r="D16" s="1072"/>
      <c r="E16" s="1072"/>
      <c r="F16" s="1072"/>
    </row>
    <row r="17" spans="1:11" s="71" customFormat="1" ht="12"/>
    <row r="18" spans="1:11" s="71" customFormat="1" ht="18.75" customHeight="1">
      <c r="A18" s="157" t="s">
        <v>527</v>
      </c>
    </row>
    <row r="19" spans="1:11" ht="36.75" customHeight="1">
      <c r="A19" s="521" t="s">
        <v>45</v>
      </c>
      <c r="B19" s="390"/>
      <c r="C19" s="391"/>
      <c r="D19" s="392"/>
      <c r="E19" s="520" t="s">
        <v>5</v>
      </c>
      <c r="F19" s="363" t="s">
        <v>10</v>
      </c>
    </row>
    <row r="20" spans="1:11" s="70" customFormat="1" ht="52.5" customHeight="1">
      <c r="A20" s="541" t="s">
        <v>351</v>
      </c>
      <c r="B20" s="1067" t="s">
        <v>727</v>
      </c>
      <c r="C20" s="1068"/>
      <c r="D20" s="1069"/>
      <c r="E20" s="542" t="s">
        <v>600</v>
      </c>
      <c r="F20" s="466">
        <f>1791+345</f>
        <v>2136</v>
      </c>
    </row>
    <row r="21" spans="1:11">
      <c r="A21" s="71" t="s">
        <v>541</v>
      </c>
    </row>
    <row r="22" spans="1:11" s="71" customFormat="1" ht="24.75" customHeight="1">
      <c r="A22" s="1065" t="s">
        <v>460</v>
      </c>
      <c r="B22" s="1065"/>
      <c r="C22" s="1065"/>
      <c r="D22" s="1065"/>
      <c r="E22" s="1065"/>
      <c r="F22" s="1065"/>
    </row>
    <row r="23" spans="1:11" s="71" customFormat="1" ht="12">
      <c r="A23" s="258"/>
    </row>
    <row r="24" spans="1:11" s="70" customFormat="1">
      <c r="A24" s="1070" t="s">
        <v>526</v>
      </c>
      <c r="B24" s="1070"/>
      <c r="C24" s="1070"/>
      <c r="D24" s="1070"/>
    </row>
    <row r="25" spans="1:11" s="70" customFormat="1" ht="12">
      <c r="A25" s="70" t="s">
        <v>352</v>
      </c>
    </row>
    <row r="26" spans="1:11" s="70" customFormat="1" ht="12">
      <c r="A26" s="161" t="s">
        <v>584</v>
      </c>
    </row>
    <row r="27" spans="1:11" s="70" customFormat="1" ht="12" customHeight="1">
      <c r="A27" s="1071" t="s">
        <v>353</v>
      </c>
      <c r="B27" s="1071"/>
      <c r="C27" s="1071"/>
      <c r="D27" s="1071"/>
      <c r="E27" s="1071"/>
      <c r="F27" s="1071"/>
    </row>
    <row r="28" spans="1:11" s="70" customFormat="1" ht="12">
      <c r="A28" s="70" t="s">
        <v>354</v>
      </c>
    </row>
    <row r="29" spans="1:11" s="70" customFormat="1" ht="24.75" customHeight="1">
      <c r="A29" s="1066" t="s">
        <v>585</v>
      </c>
      <c r="B29" s="1066"/>
      <c r="C29" s="1066"/>
      <c r="D29" s="1066"/>
      <c r="E29" s="1066"/>
      <c r="F29" s="1066"/>
    </row>
    <row r="30" spans="1:11" s="70" customFormat="1" ht="12">
      <c r="A30" s="555"/>
      <c r="B30" s="555"/>
      <c r="C30" s="555"/>
      <c r="D30" s="555"/>
      <c r="E30" s="555"/>
      <c r="F30" s="555"/>
    </row>
    <row r="31" spans="1:11" s="70" customFormat="1">
      <c r="A31" s="157" t="s">
        <v>528</v>
      </c>
      <c r="C31" s="257"/>
      <c r="D31" s="257"/>
      <c r="E31" s="257"/>
      <c r="F31" s="257"/>
      <c r="K31" s="255"/>
    </row>
    <row r="32" spans="1:11" s="70" customFormat="1" ht="36">
      <c r="A32" s="521" t="s">
        <v>45</v>
      </c>
      <c r="B32" s="393"/>
      <c r="C32" s="370"/>
      <c r="D32" s="371"/>
      <c r="E32" s="520" t="s">
        <v>5</v>
      </c>
      <c r="F32" s="363" t="s">
        <v>10</v>
      </c>
      <c r="K32" s="255"/>
    </row>
    <row r="33" spans="1:9" s="70" customFormat="1" ht="15">
      <c r="A33" s="959" t="s">
        <v>351</v>
      </c>
      <c r="B33" s="273" t="s">
        <v>18</v>
      </c>
      <c r="C33" s="274"/>
      <c r="D33" s="274"/>
      <c r="E33" s="465" t="s">
        <v>600</v>
      </c>
      <c r="F33" s="468">
        <f>SUM(F34:F43)</f>
        <v>97341.296888637211</v>
      </c>
      <c r="I33" s="256"/>
    </row>
    <row r="34" spans="1:9" s="70" customFormat="1" ht="12">
      <c r="A34" s="959"/>
      <c r="B34" s="271"/>
      <c r="C34" s="265" t="s">
        <v>355</v>
      </c>
      <c r="D34" s="174"/>
      <c r="F34" s="469">
        <v>45464</v>
      </c>
    </row>
    <row r="35" spans="1:9" s="70" customFormat="1" ht="12">
      <c r="A35" s="959"/>
      <c r="B35" s="271"/>
      <c r="C35" s="266" t="s">
        <v>356</v>
      </c>
      <c r="D35" s="267"/>
      <c r="F35" s="470">
        <v>1455</v>
      </c>
    </row>
    <row r="36" spans="1:9" s="70" customFormat="1" ht="12">
      <c r="A36" s="959"/>
      <c r="B36" s="271"/>
      <c r="C36" s="266" t="s">
        <v>357</v>
      </c>
      <c r="D36" s="268"/>
      <c r="F36" s="470">
        <v>17923.185108637201</v>
      </c>
    </row>
    <row r="37" spans="1:9" s="70" customFormat="1" ht="12">
      <c r="A37" s="959"/>
      <c r="B37" s="271"/>
      <c r="C37" s="266" t="s">
        <v>358</v>
      </c>
      <c r="D37" s="268"/>
      <c r="F37" s="470">
        <v>1459.0925999999999</v>
      </c>
    </row>
    <row r="38" spans="1:9" s="70" customFormat="1" ht="12">
      <c r="A38" s="959"/>
      <c r="B38" s="271"/>
      <c r="C38" s="266" t="s">
        <v>359</v>
      </c>
      <c r="D38" s="268"/>
      <c r="F38" s="470">
        <v>1797</v>
      </c>
    </row>
    <row r="39" spans="1:9" s="70" customFormat="1" ht="12">
      <c r="A39" s="959"/>
      <c r="B39" s="271"/>
      <c r="C39" s="266" t="s">
        <v>360</v>
      </c>
      <c r="D39" s="268"/>
      <c r="F39" s="470">
        <v>557.52949999999998</v>
      </c>
    </row>
    <row r="40" spans="1:9" s="70" customFormat="1" ht="12">
      <c r="A40" s="959"/>
      <c r="B40" s="271"/>
      <c r="C40" s="266" t="s">
        <v>361</v>
      </c>
      <c r="D40" s="268"/>
      <c r="F40" s="470">
        <v>16618.143779999999</v>
      </c>
    </row>
    <row r="41" spans="1:9" s="70" customFormat="1" ht="12">
      <c r="A41" s="959"/>
      <c r="B41" s="271"/>
      <c r="C41" s="266" t="s">
        <v>362</v>
      </c>
      <c r="D41" s="267"/>
      <c r="F41" s="470">
        <v>4627.3459000000003</v>
      </c>
    </row>
    <row r="42" spans="1:9" s="70" customFormat="1" ht="12">
      <c r="A42" s="959"/>
      <c r="B42" s="271"/>
      <c r="C42" s="266" t="s">
        <v>363</v>
      </c>
      <c r="D42" s="268"/>
      <c r="F42" s="470">
        <v>6608</v>
      </c>
    </row>
    <row r="43" spans="1:9" s="70" customFormat="1" ht="12">
      <c r="A43" s="959"/>
      <c r="B43" s="272"/>
      <c r="C43" s="269" t="s">
        <v>364</v>
      </c>
      <c r="D43" s="270"/>
      <c r="E43" s="467"/>
      <c r="F43" s="471">
        <v>832</v>
      </c>
    </row>
    <row r="44" spans="1:9">
      <c r="A44" s="204" t="s">
        <v>550</v>
      </c>
      <c r="B44" s="91"/>
      <c r="C44" s="91"/>
      <c r="D44" s="91"/>
      <c r="E44" s="91"/>
      <c r="F44" s="91"/>
    </row>
    <row r="45" spans="1:9" s="71" customFormat="1" ht="13.15" customHeight="1">
      <c r="A45" s="1062" t="s">
        <v>586</v>
      </c>
      <c r="B45" s="1062"/>
      <c r="C45" s="1062"/>
      <c r="D45" s="1062"/>
      <c r="E45" s="1062"/>
      <c r="F45" s="1062"/>
    </row>
  </sheetData>
  <sheetProtection algorithmName="SHA-512" hashValue="BvfUpGCNt/bY+bVHeGRtQuHo3ayyTl4accHyTevOtMrBNoZvetujK+6RmUhYlrj2e+Ut8VCCBqQd6H8L8CK9Gw==" saltValue="O+NPcP9raGQjVclfpSpisg==" spinCount="100000" sheet="1" objects="1" scenarios="1"/>
  <mergeCells count="11">
    <mergeCell ref="A45:F45"/>
    <mergeCell ref="A22:F22"/>
    <mergeCell ref="A29:F29"/>
    <mergeCell ref="A33:A43"/>
    <mergeCell ref="A7:A12"/>
    <mergeCell ref="B20:D20"/>
    <mergeCell ref="A24:D24"/>
    <mergeCell ref="A14:F14"/>
    <mergeCell ref="A27:F27"/>
    <mergeCell ref="A16:F16"/>
    <mergeCell ref="E8:E12"/>
  </mergeCells>
  <phoneticPr fontId="1"/>
  <pageMargins left="0.70866141732283472" right="0.70866141732283472" top="0.74803149606299213" bottom="0.74803149606299213" header="0.31496062992125984" footer="0.31496062992125984"/>
  <pageSetup paperSize="9" orientation="landscape" r:id="rId1"/>
  <rowBreaks count="1" manualBreakCount="1">
    <brk id="2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256-BEE1-4124-8AC9-BCB829958BE7}">
  <sheetPr>
    <tabColor theme="7" tint="0.39997558519241921"/>
  </sheetPr>
  <dimension ref="A1:O63"/>
  <sheetViews>
    <sheetView showGridLines="0" zoomScaleNormal="100" zoomScaleSheetLayoutView="115" workbookViewId="0"/>
  </sheetViews>
  <sheetFormatPr defaultColWidth="8.77734375" defaultRowHeight="15.75"/>
  <cols>
    <col min="1" max="1" width="15.109375" style="22" customWidth="1"/>
    <col min="2" max="2" width="7.77734375" style="22" customWidth="1"/>
    <col min="3" max="3" width="3.21875" style="22" customWidth="1"/>
    <col min="4" max="4" width="13.33203125" style="22" customWidth="1"/>
    <col min="5" max="5" width="7.6640625" style="22" customWidth="1"/>
    <col min="6" max="6" width="6.33203125" style="22" customWidth="1"/>
    <col min="7" max="7" width="7.5546875" style="22" customWidth="1"/>
    <col min="8" max="12" width="9.33203125" style="22" customWidth="1"/>
    <col min="13" max="13" width="7.77734375" style="22" customWidth="1"/>
    <col min="14" max="14" width="2.33203125" style="22" customWidth="1"/>
    <col min="15" max="16384" width="8.77734375" style="22"/>
  </cols>
  <sheetData>
    <row r="1" spans="1:15" s="18" customFormat="1" ht="33">
      <c r="A1" s="16" t="s">
        <v>548</v>
      </c>
      <c r="B1" s="17"/>
      <c r="C1" s="17"/>
      <c r="O1" s="18" t="s">
        <v>0</v>
      </c>
    </row>
    <row r="2" spans="1:15" s="18" customFormat="1" ht="10.5" customHeight="1">
      <c r="A2" s="19"/>
      <c r="B2" s="17"/>
      <c r="C2" s="17"/>
    </row>
    <row r="3" spans="1:15" s="18" customFormat="1" ht="16.5" thickBot="1">
      <c r="A3" s="20" t="s">
        <v>1</v>
      </c>
      <c r="B3" s="23"/>
      <c r="C3" s="23"/>
      <c r="D3" s="21"/>
      <c r="E3" s="21"/>
      <c r="F3" s="21"/>
      <c r="G3" s="21"/>
      <c r="H3" s="21"/>
      <c r="I3" s="21"/>
      <c r="J3" s="21"/>
      <c r="K3" s="21"/>
      <c r="L3" s="21"/>
    </row>
    <row r="4" spans="1:15" ht="10.5" customHeight="1" thickTop="1"/>
    <row r="5" spans="1:15">
      <c r="A5" s="19" t="s">
        <v>2</v>
      </c>
    </row>
    <row r="6" spans="1:15" ht="17.25">
      <c r="A6" s="72" t="s">
        <v>723</v>
      </c>
      <c r="L6" s="28" t="s">
        <v>16</v>
      </c>
    </row>
    <row r="7" spans="1:15" ht="24">
      <c r="A7" s="521" t="s">
        <v>4</v>
      </c>
      <c r="B7" s="757"/>
      <c r="C7" s="757"/>
      <c r="D7" s="757"/>
      <c r="E7" s="757"/>
      <c r="F7" s="757"/>
      <c r="G7" s="521" t="s">
        <v>5</v>
      </c>
      <c r="H7" s="363" t="s">
        <v>6</v>
      </c>
      <c r="I7" s="363" t="s">
        <v>7</v>
      </c>
      <c r="J7" s="363" t="s">
        <v>8</v>
      </c>
      <c r="K7" s="363" t="s">
        <v>9</v>
      </c>
      <c r="L7" s="363" t="s">
        <v>10</v>
      </c>
    </row>
    <row r="8" spans="1:15" ht="15" customHeight="1">
      <c r="A8" s="515" t="s">
        <v>17</v>
      </c>
      <c r="B8" s="36" t="s">
        <v>18</v>
      </c>
      <c r="C8" s="41"/>
      <c r="D8" s="41"/>
      <c r="E8" s="41"/>
      <c r="F8" s="42"/>
      <c r="G8" s="37" t="s">
        <v>19</v>
      </c>
      <c r="H8" s="38">
        <f>H9+H14</f>
        <v>7879</v>
      </c>
      <c r="I8" s="38">
        <f t="shared" ref="I8:K8" si="0">I9+I14</f>
        <v>7950</v>
      </c>
      <c r="J8" s="38">
        <f t="shared" si="0"/>
        <v>8133</v>
      </c>
      <c r="K8" s="38">
        <f t="shared" si="0"/>
        <v>7923</v>
      </c>
      <c r="L8" s="38">
        <f>L9+L14</f>
        <v>7940</v>
      </c>
    </row>
    <row r="9" spans="1:15" ht="15" customHeight="1">
      <c r="A9" s="532" t="s">
        <v>20</v>
      </c>
      <c r="B9" s="494" t="s">
        <v>21</v>
      </c>
      <c r="C9" s="763" t="s">
        <v>22</v>
      </c>
      <c r="D9" s="764"/>
      <c r="E9" s="142"/>
      <c r="F9" s="143"/>
      <c r="G9" s="144" t="s">
        <v>19</v>
      </c>
      <c r="H9" s="145">
        <f>H10+H12</f>
        <v>6224</v>
      </c>
      <c r="I9" s="145">
        <f t="shared" ref="I9:J9" si="1">I10+I12</f>
        <v>6085</v>
      </c>
      <c r="J9" s="145">
        <f t="shared" si="1"/>
        <v>6256</v>
      </c>
      <c r="K9" s="145">
        <f>K10+K12</f>
        <v>6049</v>
      </c>
      <c r="L9" s="145">
        <f>L10+L12</f>
        <v>6085</v>
      </c>
    </row>
    <row r="10" spans="1:15" ht="15" customHeight="1">
      <c r="A10" s="539"/>
      <c r="B10" s="758" t="s">
        <v>23</v>
      </c>
      <c r="C10" s="617"/>
      <c r="D10" s="622"/>
      <c r="E10" s="46"/>
      <c r="F10" s="759" t="s">
        <v>24</v>
      </c>
      <c r="G10" s="523" t="s">
        <v>19</v>
      </c>
      <c r="H10" s="43">
        <v>5198</v>
      </c>
      <c r="I10" s="43">
        <v>5098</v>
      </c>
      <c r="J10" s="43">
        <v>5222</v>
      </c>
      <c r="K10" s="43">
        <v>4936</v>
      </c>
      <c r="L10" s="336">
        <v>5010</v>
      </c>
    </row>
    <row r="11" spans="1:15" ht="15" customHeight="1">
      <c r="A11" s="539"/>
      <c r="B11" s="758"/>
      <c r="C11" s="617"/>
      <c r="D11" s="18"/>
      <c r="E11" s="46"/>
      <c r="F11" s="760"/>
      <c r="G11" s="524" t="s">
        <v>461</v>
      </c>
      <c r="H11" s="49">
        <f>(H10/H9)*100</f>
        <v>83.515424164524418</v>
      </c>
      <c r="I11" s="49">
        <f>(I10/I9)*100</f>
        <v>83.779786359901394</v>
      </c>
      <c r="J11" s="49">
        <f>(J10/J9)*100</f>
        <v>83.471867007672628</v>
      </c>
      <c r="K11" s="49">
        <f>(K10/K9)*100</f>
        <v>81.60026450653001</v>
      </c>
      <c r="L11" s="329">
        <f>(L10/L9)*100</f>
        <v>82.333607230895637</v>
      </c>
    </row>
    <row r="12" spans="1:15" ht="15" customHeight="1">
      <c r="A12" s="539"/>
      <c r="B12" s="539"/>
      <c r="C12" s="236"/>
      <c r="D12" s="18"/>
      <c r="E12" s="46"/>
      <c r="F12" s="761" t="s">
        <v>25</v>
      </c>
      <c r="G12" s="525" t="s">
        <v>19</v>
      </c>
      <c r="H12" s="48">
        <v>1026</v>
      </c>
      <c r="I12" s="48">
        <v>987</v>
      </c>
      <c r="J12" s="48">
        <v>1034</v>
      </c>
      <c r="K12" s="48">
        <v>1113</v>
      </c>
      <c r="L12" s="635">
        <v>1075</v>
      </c>
    </row>
    <row r="13" spans="1:15" ht="15" customHeight="1">
      <c r="A13" s="539"/>
      <c r="B13" s="539"/>
      <c r="C13" s="236"/>
      <c r="D13" s="18"/>
      <c r="E13" s="47"/>
      <c r="F13" s="762"/>
      <c r="G13" s="526" t="s">
        <v>461</v>
      </c>
      <c r="H13" s="44">
        <f>(H12/H9)*100</f>
        <v>16.484575835475578</v>
      </c>
      <c r="I13" s="44">
        <f>(I12/I9)*100</f>
        <v>16.220213640098603</v>
      </c>
      <c r="J13" s="44">
        <f>(J12/J9)*100</f>
        <v>16.528132992327365</v>
      </c>
      <c r="K13" s="44">
        <f>(K12/K9)*100</f>
        <v>18.399735493469997</v>
      </c>
      <c r="L13" s="330">
        <f>(L12/L9)*100</f>
        <v>17.666392769104355</v>
      </c>
    </row>
    <row r="14" spans="1:15" ht="15" customHeight="1">
      <c r="A14" s="539"/>
      <c r="B14" s="539"/>
      <c r="C14" s="765" t="s">
        <v>26</v>
      </c>
      <c r="D14" s="766"/>
      <c r="E14" s="146"/>
      <c r="F14" s="147"/>
      <c r="G14" s="144" t="s">
        <v>19</v>
      </c>
      <c r="H14" s="145">
        <f>H15+H17</f>
        <v>1655</v>
      </c>
      <c r="I14" s="145">
        <f t="shared" ref="I14:K14" si="2">I15+I17</f>
        <v>1865</v>
      </c>
      <c r="J14" s="145">
        <f t="shared" si="2"/>
        <v>1877</v>
      </c>
      <c r="K14" s="145">
        <f t="shared" si="2"/>
        <v>1874</v>
      </c>
      <c r="L14" s="145">
        <f>L15+L17</f>
        <v>1855</v>
      </c>
    </row>
    <row r="15" spans="1:15" ht="15" customHeight="1">
      <c r="A15" s="539"/>
      <c r="B15" s="539"/>
      <c r="C15" s="236"/>
      <c r="D15" s="622"/>
      <c r="E15" s="45"/>
      <c r="F15" s="759" t="s">
        <v>27</v>
      </c>
      <c r="G15" s="523" t="s">
        <v>19</v>
      </c>
      <c r="H15" s="43">
        <f>H20+H23+H26+H32+H29+H38+H41+H47+H44+H56+H53+H50</f>
        <v>1217</v>
      </c>
      <c r="I15" s="43">
        <f>I20+I23+I26+I29+I35+I38+I41+I47+I44+I56+I53+I50</f>
        <v>1379</v>
      </c>
      <c r="J15" s="43">
        <f>J20+J23+J26+J29+J35+J38+J41+J47+J44+J56+J53+J50</f>
        <v>1392</v>
      </c>
      <c r="K15" s="43">
        <f>K20+K23+K26+K29+K35+K38+K41+K47+K44+K56+K53+K50</f>
        <v>1381</v>
      </c>
      <c r="L15" s="53">
        <f>L20+L23+L26+L29+L35+L38+L41+L47+L44+L53+L50</f>
        <v>1368</v>
      </c>
      <c r="N15" s="27" t="s">
        <v>0</v>
      </c>
    </row>
    <row r="16" spans="1:15" ht="15" customHeight="1">
      <c r="A16" s="539"/>
      <c r="B16" s="539"/>
      <c r="C16" s="236"/>
      <c r="D16" s="18"/>
      <c r="E16" s="46"/>
      <c r="F16" s="760"/>
      <c r="G16" s="524" t="s">
        <v>461</v>
      </c>
      <c r="H16" s="49">
        <f>(H15/H14)*100</f>
        <v>73.534743202416919</v>
      </c>
      <c r="I16" s="49">
        <f>(I15/I14)*100</f>
        <v>73.941018766756031</v>
      </c>
      <c r="J16" s="49">
        <f>(J15/J14)*100</f>
        <v>74.160895045285031</v>
      </c>
      <c r="K16" s="49">
        <f>(K15/K14)*100</f>
        <v>73.692636072572043</v>
      </c>
      <c r="L16" s="329">
        <f>(L15/L14)*100</f>
        <v>73.746630727762806</v>
      </c>
    </row>
    <row r="17" spans="1:12" ht="15" customHeight="1">
      <c r="A17" s="539"/>
      <c r="B17" s="539"/>
      <c r="C17" s="236"/>
      <c r="D17" s="18"/>
      <c r="E17" s="46"/>
      <c r="F17" s="769" t="s">
        <v>28</v>
      </c>
      <c r="G17" s="525" t="s">
        <v>19</v>
      </c>
      <c r="H17" s="48">
        <f>H21+H24+H27+H33+H30+H39+H42+H48+H45+H57+H54+H51</f>
        <v>438</v>
      </c>
      <c r="I17" s="48">
        <f>I21+I24+I27+I30+I36+I39+I42+I48+I45+I57+I54+I51</f>
        <v>486</v>
      </c>
      <c r="J17" s="48">
        <f>J21+J24+J27+J30+J36+J39+J42+J48+J45+J57+J54+J51</f>
        <v>485</v>
      </c>
      <c r="K17" s="48">
        <f>K21+K24+K27+K30+K36+K39+K42+K48+K45+K57+K54+K51</f>
        <v>493</v>
      </c>
      <c r="L17" s="48">
        <f>L21+L24+L27+L30+L36+L39+L42+L48+L45+L54+L51</f>
        <v>487</v>
      </c>
    </row>
    <row r="18" spans="1:12" ht="15" customHeight="1">
      <c r="A18" s="539"/>
      <c r="B18" s="539"/>
      <c r="C18" s="236"/>
      <c r="D18" s="18"/>
      <c r="E18" s="46"/>
      <c r="F18" s="762"/>
      <c r="G18" s="526" t="s">
        <v>461</v>
      </c>
      <c r="H18" s="44">
        <f>(H17/H14)*100</f>
        <v>26.465256797583081</v>
      </c>
      <c r="I18" s="44">
        <f>(I17/I14)*100</f>
        <v>26.058981233243966</v>
      </c>
      <c r="J18" s="44">
        <f>(J17/J14)*100</f>
        <v>25.839104954714969</v>
      </c>
      <c r="K18" s="44">
        <f>(K17/K14)*100</f>
        <v>26.307363927427964</v>
      </c>
      <c r="L18" s="50">
        <f>(L17/L14)*100</f>
        <v>26.253369272237197</v>
      </c>
    </row>
    <row r="19" spans="1:12" ht="15" customHeight="1">
      <c r="A19" s="539"/>
      <c r="B19" s="236"/>
      <c r="C19" s="539"/>
      <c r="D19" s="770" t="s">
        <v>29</v>
      </c>
      <c r="E19" s="771"/>
      <c r="F19" s="623"/>
      <c r="G19" s="623" t="s">
        <v>19</v>
      </c>
      <c r="H19" s="39">
        <f>SUM(H20:H21)</f>
        <v>1433</v>
      </c>
      <c r="I19" s="39">
        <f>SUM(I20:I21)</f>
        <v>1504</v>
      </c>
      <c r="J19" s="39">
        <f>SUM(J20:J21)</f>
        <v>1531</v>
      </c>
      <c r="K19" s="39">
        <f>SUM(K20:K21)</f>
        <v>1539</v>
      </c>
      <c r="L19" s="39">
        <f>SUM(L20:L21)</f>
        <v>1525</v>
      </c>
    </row>
    <row r="20" spans="1:12" ht="15" customHeight="1">
      <c r="A20" s="539"/>
      <c r="B20" s="539"/>
      <c r="C20" s="236"/>
      <c r="D20" s="236"/>
      <c r="E20" s="460"/>
      <c r="F20" s="64" t="s">
        <v>30</v>
      </c>
      <c r="G20" s="523"/>
      <c r="H20" s="43">
        <v>1071</v>
      </c>
      <c r="I20" s="43">
        <v>1124</v>
      </c>
      <c r="J20" s="43">
        <v>1138</v>
      </c>
      <c r="K20" s="53">
        <v>1140</v>
      </c>
      <c r="L20" s="336">
        <v>1134</v>
      </c>
    </row>
    <row r="21" spans="1:12" ht="15" customHeight="1">
      <c r="A21" s="539"/>
      <c r="B21" s="539"/>
      <c r="C21" s="481"/>
      <c r="D21" s="68"/>
      <c r="E21" s="69"/>
      <c r="F21" s="241" t="s">
        <v>31</v>
      </c>
      <c r="G21" s="65"/>
      <c r="H21" s="66">
        <v>362</v>
      </c>
      <c r="I21" s="66">
        <v>380</v>
      </c>
      <c r="J21" s="66">
        <v>393</v>
      </c>
      <c r="K21" s="55">
        <v>399</v>
      </c>
      <c r="L21" s="337">
        <v>391</v>
      </c>
    </row>
    <row r="22" spans="1:12" ht="15" customHeight="1">
      <c r="A22" s="514"/>
      <c r="B22" s="495"/>
      <c r="C22" s="621"/>
      <c r="D22" s="608" t="s">
        <v>32</v>
      </c>
      <c r="E22" s="624" t="s">
        <v>33</v>
      </c>
      <c r="F22" s="625"/>
      <c r="G22" s="625" t="s">
        <v>19</v>
      </c>
      <c r="H22" s="39">
        <f>SUM(H23:H24)</f>
        <v>108</v>
      </c>
      <c r="I22" s="39">
        <f>SUM(I23:I24)</f>
        <v>105</v>
      </c>
      <c r="J22" s="39">
        <f>SUM(J23:J24)</f>
        <v>103</v>
      </c>
      <c r="K22" s="39">
        <f>SUM(K23:K24)</f>
        <v>101</v>
      </c>
      <c r="L22" s="39">
        <f>SUM(L23:L24)</f>
        <v>108</v>
      </c>
    </row>
    <row r="23" spans="1:12" ht="15" customHeight="1">
      <c r="A23" s="532"/>
      <c r="B23" s="758"/>
      <c r="C23" s="522"/>
      <c r="D23" s="495" t="s">
        <v>34</v>
      </c>
      <c r="E23" s="539"/>
      <c r="F23" s="609" t="s">
        <v>30</v>
      </c>
      <c r="G23" s="523"/>
      <c r="H23" s="52">
        <v>76</v>
      </c>
      <c r="I23" s="52">
        <v>75</v>
      </c>
      <c r="J23" s="52">
        <v>76</v>
      </c>
      <c r="K23" s="53">
        <v>69</v>
      </c>
      <c r="L23" s="336">
        <v>76</v>
      </c>
    </row>
    <row r="24" spans="1:12" ht="15" customHeight="1">
      <c r="A24" s="539"/>
      <c r="B24" s="758"/>
      <c r="C24" s="522"/>
      <c r="D24" s="495" t="s">
        <v>462</v>
      </c>
      <c r="E24" s="539"/>
      <c r="F24" s="241" t="s">
        <v>31</v>
      </c>
      <c r="G24" s="65"/>
      <c r="H24" s="54">
        <v>32</v>
      </c>
      <c r="I24" s="54">
        <v>30</v>
      </c>
      <c r="J24" s="54">
        <v>27</v>
      </c>
      <c r="K24" s="55">
        <v>32</v>
      </c>
      <c r="L24" s="337">
        <v>32</v>
      </c>
    </row>
    <row r="25" spans="1:12" ht="15" customHeight="1">
      <c r="A25" s="539"/>
      <c r="B25" s="539"/>
      <c r="C25" s="236"/>
      <c r="D25" s="610" t="s">
        <v>35</v>
      </c>
      <c r="E25" s="624" t="s">
        <v>36</v>
      </c>
      <c r="F25" s="625"/>
      <c r="G25" s="625" t="s">
        <v>19</v>
      </c>
      <c r="H25" s="39">
        <f>SUM(H26:H27)</f>
        <v>27</v>
      </c>
      <c r="I25" s="39">
        <f>SUM(I26:I27)</f>
        <v>26</v>
      </c>
      <c r="J25" s="39">
        <f>SUM(J26:J27)</f>
        <v>19</v>
      </c>
      <c r="K25" s="39">
        <f>SUM(K26:K27)</f>
        <v>17</v>
      </c>
      <c r="L25" s="39">
        <f>SUM(L26:L27)</f>
        <v>19</v>
      </c>
    </row>
    <row r="26" spans="1:12" ht="15" customHeight="1">
      <c r="A26" s="539"/>
      <c r="B26" s="539"/>
      <c r="C26" s="539"/>
      <c r="D26" s="538" t="s">
        <v>400</v>
      </c>
      <c r="E26" s="539"/>
      <c r="F26" s="609" t="s">
        <v>30</v>
      </c>
      <c r="G26" s="523"/>
      <c r="H26" s="52">
        <v>12</v>
      </c>
      <c r="I26" s="52">
        <v>11</v>
      </c>
      <c r="J26" s="52">
        <v>8</v>
      </c>
      <c r="K26" s="53">
        <v>8</v>
      </c>
      <c r="L26" s="336">
        <v>11</v>
      </c>
    </row>
    <row r="27" spans="1:12" ht="15" customHeight="1">
      <c r="A27" s="539"/>
      <c r="B27" s="539"/>
      <c r="C27" s="539"/>
      <c r="D27" s="538" t="s">
        <v>463</v>
      </c>
      <c r="E27" s="539"/>
      <c r="F27" s="241" t="s">
        <v>31</v>
      </c>
      <c r="G27" s="65"/>
      <c r="H27" s="54">
        <v>15</v>
      </c>
      <c r="I27" s="54">
        <v>15</v>
      </c>
      <c r="J27" s="54">
        <v>11</v>
      </c>
      <c r="K27" s="55">
        <v>9</v>
      </c>
      <c r="L27" s="337">
        <v>8</v>
      </c>
    </row>
    <row r="28" spans="1:12" ht="15" customHeight="1">
      <c r="A28" s="539"/>
      <c r="B28" s="539"/>
      <c r="C28" s="236"/>
      <c r="D28" s="236"/>
      <c r="E28" s="624" t="s">
        <v>602</v>
      </c>
      <c r="F28" s="625"/>
      <c r="G28" s="625" t="s">
        <v>19</v>
      </c>
      <c r="H28" s="39">
        <f>SUM(H29:H30)</f>
        <v>4</v>
      </c>
      <c r="I28" s="39">
        <f>SUM(I29:I30)</f>
        <v>5</v>
      </c>
      <c r="J28" s="39">
        <f>SUM(J29:J30)</f>
        <v>4</v>
      </c>
      <c r="K28" s="39">
        <f>SUM(K29:K30)</f>
        <v>4</v>
      </c>
      <c r="L28" s="39">
        <f>SUM(L29:L30)</f>
        <v>4</v>
      </c>
    </row>
    <row r="29" spans="1:12" ht="15" customHeight="1">
      <c r="A29" s="539"/>
      <c r="B29" s="539"/>
      <c r="C29" s="539"/>
      <c r="D29" s="539"/>
      <c r="E29" s="539"/>
      <c r="F29" s="609" t="s">
        <v>30</v>
      </c>
      <c r="G29" s="523"/>
      <c r="H29" s="56">
        <v>2</v>
      </c>
      <c r="I29" s="56">
        <v>2</v>
      </c>
      <c r="J29" s="56">
        <v>3</v>
      </c>
      <c r="K29" s="53">
        <v>3</v>
      </c>
      <c r="L29" s="336">
        <v>2</v>
      </c>
    </row>
    <row r="30" spans="1:12" ht="15" customHeight="1">
      <c r="A30" s="539"/>
      <c r="B30" s="539"/>
      <c r="C30" s="539"/>
      <c r="D30" s="539"/>
      <c r="E30" s="539"/>
      <c r="F30" s="241" t="s">
        <v>31</v>
      </c>
      <c r="G30" s="65"/>
      <c r="H30" s="59">
        <v>2</v>
      </c>
      <c r="I30" s="59">
        <v>3</v>
      </c>
      <c r="J30" s="59">
        <v>1</v>
      </c>
      <c r="K30" s="55">
        <v>1</v>
      </c>
      <c r="L30" s="337">
        <v>2</v>
      </c>
    </row>
    <row r="31" spans="1:12" ht="15" customHeight="1">
      <c r="A31" s="539"/>
      <c r="B31" s="539"/>
      <c r="C31" s="236"/>
      <c r="D31" s="236"/>
      <c r="E31" s="624" t="s">
        <v>603</v>
      </c>
      <c r="F31" s="625"/>
      <c r="G31" s="625" t="s">
        <v>19</v>
      </c>
      <c r="H31" s="39">
        <f>SUM(H32:H33)</f>
        <v>4</v>
      </c>
      <c r="I31" s="626" t="s">
        <v>37</v>
      </c>
      <c r="J31" s="626" t="s">
        <v>37</v>
      </c>
      <c r="K31" s="626" t="s">
        <v>37</v>
      </c>
      <c r="L31" s="626" t="s">
        <v>37</v>
      </c>
    </row>
    <row r="32" spans="1:12" ht="15" customHeight="1">
      <c r="A32" s="539"/>
      <c r="B32" s="539"/>
      <c r="C32" s="539"/>
      <c r="D32" s="539"/>
      <c r="E32" s="539"/>
      <c r="F32" s="609" t="s">
        <v>30</v>
      </c>
      <c r="G32" s="523"/>
      <c r="H32" s="56">
        <v>1</v>
      </c>
      <c r="I32" s="57" t="s">
        <v>37</v>
      </c>
      <c r="J32" s="57" t="s">
        <v>37</v>
      </c>
      <c r="K32" s="58" t="s">
        <v>37</v>
      </c>
      <c r="L32" s="338" t="s">
        <v>37</v>
      </c>
    </row>
    <row r="33" spans="1:12" ht="15" customHeight="1">
      <c r="A33" s="539"/>
      <c r="B33" s="539"/>
      <c r="C33" s="539"/>
      <c r="D33" s="539"/>
      <c r="E33" s="539"/>
      <c r="F33" s="241" t="s">
        <v>31</v>
      </c>
      <c r="G33" s="65"/>
      <c r="H33" s="59">
        <v>3</v>
      </c>
      <c r="I33" s="60" t="s">
        <v>37</v>
      </c>
      <c r="J33" s="60" t="s">
        <v>37</v>
      </c>
      <c r="K33" s="61" t="s">
        <v>37</v>
      </c>
      <c r="L33" s="339" t="s">
        <v>539</v>
      </c>
    </row>
    <row r="34" spans="1:12" ht="15" customHeight="1">
      <c r="A34" s="539"/>
      <c r="B34" s="539"/>
      <c r="C34" s="236"/>
      <c r="D34" s="236"/>
      <c r="E34" s="624" t="s">
        <v>38</v>
      </c>
      <c r="F34" s="625"/>
      <c r="G34" s="625" t="s">
        <v>19</v>
      </c>
      <c r="H34" s="627" t="s">
        <v>37</v>
      </c>
      <c r="I34" s="39">
        <f>SUM(I35:I36)</f>
        <v>145</v>
      </c>
      <c r="J34" s="39">
        <f>SUM(J35:J36)</f>
        <v>136</v>
      </c>
      <c r="K34" s="39">
        <f>SUM(K35:K36)</f>
        <v>134</v>
      </c>
      <c r="L34" s="39">
        <f>SUM(L35:L36)</f>
        <v>129</v>
      </c>
    </row>
    <row r="35" spans="1:12" ht="15" customHeight="1">
      <c r="A35" s="539"/>
      <c r="B35" s="539"/>
      <c r="C35" s="539"/>
      <c r="D35" s="539"/>
      <c r="E35" s="539"/>
      <c r="F35" s="609" t="s">
        <v>30</v>
      </c>
      <c r="G35" s="523"/>
      <c r="H35" s="57" t="s">
        <v>37</v>
      </c>
      <c r="I35" s="56">
        <v>112</v>
      </c>
      <c r="J35" s="56">
        <v>107</v>
      </c>
      <c r="K35" s="62">
        <v>106</v>
      </c>
      <c r="L35" s="340">
        <v>99</v>
      </c>
    </row>
    <row r="36" spans="1:12" ht="15" customHeight="1">
      <c r="A36" s="539"/>
      <c r="B36" s="539"/>
      <c r="C36" s="539"/>
      <c r="D36" s="539"/>
      <c r="E36" s="539"/>
      <c r="F36" s="241" t="s">
        <v>31</v>
      </c>
      <c r="G36" s="65"/>
      <c r="H36" s="60" t="s">
        <v>37</v>
      </c>
      <c r="I36" s="59">
        <v>33</v>
      </c>
      <c r="J36" s="59">
        <v>29</v>
      </c>
      <c r="K36" s="63">
        <v>28</v>
      </c>
      <c r="L36" s="341">
        <v>30</v>
      </c>
    </row>
    <row r="37" spans="1:12" ht="15" customHeight="1">
      <c r="A37" s="539"/>
      <c r="B37" s="539"/>
      <c r="C37" s="236"/>
      <c r="D37" s="236"/>
      <c r="E37" s="624" t="s">
        <v>39</v>
      </c>
      <c r="F37" s="625"/>
      <c r="G37" s="625" t="s">
        <v>19</v>
      </c>
      <c r="H37" s="39">
        <f>SUM(H38:H39)</f>
        <v>8</v>
      </c>
      <c r="I37" s="39">
        <f>SUM(I38:I39)</f>
        <v>7</v>
      </c>
      <c r="J37" s="39">
        <f>SUM(J38:J39)</f>
        <v>8</v>
      </c>
      <c r="K37" s="39">
        <f>SUM(K38:K39)</f>
        <v>7</v>
      </c>
      <c r="L37" s="39">
        <f>SUM(L38:L39)</f>
        <v>8</v>
      </c>
    </row>
    <row r="38" spans="1:12" ht="15" customHeight="1">
      <c r="A38" s="539"/>
      <c r="B38" s="539"/>
      <c r="C38" s="460"/>
      <c r="D38" s="460"/>
      <c r="E38" s="539"/>
      <c r="F38" s="609" t="s">
        <v>30</v>
      </c>
      <c r="G38" s="523"/>
      <c r="H38" s="56">
        <v>6</v>
      </c>
      <c r="I38" s="56">
        <v>5</v>
      </c>
      <c r="J38" s="56">
        <v>6</v>
      </c>
      <c r="K38" s="53">
        <v>6</v>
      </c>
      <c r="L38" s="336">
        <v>6</v>
      </c>
    </row>
    <row r="39" spans="1:12" ht="15" customHeight="1">
      <c r="A39" s="539"/>
      <c r="B39" s="539"/>
      <c r="C39" s="460"/>
      <c r="D39" s="69"/>
      <c r="E39" s="539"/>
      <c r="F39" s="241" t="s">
        <v>31</v>
      </c>
      <c r="G39" s="65"/>
      <c r="H39" s="59">
        <v>2</v>
      </c>
      <c r="I39" s="59">
        <v>2</v>
      </c>
      <c r="J39" s="59">
        <v>2</v>
      </c>
      <c r="K39" s="55">
        <v>1</v>
      </c>
      <c r="L39" s="337">
        <v>2</v>
      </c>
    </row>
    <row r="40" spans="1:12" ht="15" customHeight="1">
      <c r="A40" s="514"/>
      <c r="B40" s="495"/>
      <c r="C40" s="621"/>
      <c r="D40" s="608" t="s">
        <v>40</v>
      </c>
      <c r="E40" s="624" t="s">
        <v>604</v>
      </c>
      <c r="F40" s="625"/>
      <c r="G40" s="625" t="s">
        <v>19</v>
      </c>
      <c r="H40" s="39">
        <f>SUM(H41:H42)</f>
        <v>13</v>
      </c>
      <c r="I40" s="39">
        <f>SUM(I41:I42)</f>
        <v>19</v>
      </c>
      <c r="J40" s="39">
        <f>SUM(J41:J42)</f>
        <v>21</v>
      </c>
      <c r="K40" s="39">
        <f>SUM(K41:K42)</f>
        <v>20</v>
      </c>
      <c r="L40" s="39">
        <f>SUM(L41:L42)</f>
        <v>16</v>
      </c>
    </row>
    <row r="41" spans="1:12" ht="15" customHeight="1">
      <c r="A41" s="532"/>
      <c r="B41" s="758"/>
      <c r="C41" s="522"/>
      <c r="D41" s="539" t="s">
        <v>41</v>
      </c>
      <c r="E41" s="137"/>
      <c r="F41" s="609" t="s">
        <v>30</v>
      </c>
      <c r="G41" s="523"/>
      <c r="H41" s="56">
        <v>11</v>
      </c>
      <c r="I41" s="56">
        <v>16</v>
      </c>
      <c r="J41" s="56">
        <v>17</v>
      </c>
      <c r="K41" s="53">
        <v>16</v>
      </c>
      <c r="L41" s="336">
        <v>11</v>
      </c>
    </row>
    <row r="42" spans="1:12" ht="15" customHeight="1">
      <c r="A42" s="539"/>
      <c r="B42" s="758"/>
      <c r="C42" s="522"/>
      <c r="D42" s="539" t="s">
        <v>42</v>
      </c>
      <c r="E42" s="137"/>
      <c r="F42" s="241" t="s">
        <v>31</v>
      </c>
      <c r="G42" s="65"/>
      <c r="H42" s="59">
        <v>2</v>
      </c>
      <c r="I42" s="59">
        <v>3</v>
      </c>
      <c r="J42" s="59">
        <v>4</v>
      </c>
      <c r="K42" s="55">
        <v>4</v>
      </c>
      <c r="L42" s="337">
        <v>5</v>
      </c>
    </row>
    <row r="43" spans="1:12" ht="15" customHeight="1">
      <c r="A43" s="539"/>
      <c r="B43" s="539"/>
      <c r="C43" s="236"/>
      <c r="D43" s="236"/>
      <c r="E43" s="624" t="s">
        <v>605</v>
      </c>
      <c r="F43" s="625"/>
      <c r="G43" s="625" t="s">
        <v>19</v>
      </c>
      <c r="H43" s="39">
        <f>SUM(H44:H45)</f>
        <v>14</v>
      </c>
      <c r="I43" s="39">
        <f>SUM(I44:I45)</f>
        <v>12</v>
      </c>
      <c r="J43" s="39">
        <f>SUM(J44:J45)</f>
        <v>9</v>
      </c>
      <c r="K43" s="39">
        <f>SUM(K44:K45)</f>
        <v>11</v>
      </c>
      <c r="L43" s="39">
        <f>SUM(L44:L45)</f>
        <v>12</v>
      </c>
    </row>
    <row r="44" spans="1:12" ht="15" customHeight="1">
      <c r="A44" s="539"/>
      <c r="B44" s="539"/>
      <c r="C44" s="539"/>
      <c r="D44" s="539"/>
      <c r="E44" s="137"/>
      <c r="F44" s="609" t="s">
        <v>30</v>
      </c>
      <c r="G44" s="523"/>
      <c r="H44" s="56">
        <v>6</v>
      </c>
      <c r="I44" s="56">
        <v>5</v>
      </c>
      <c r="J44" s="56">
        <v>4</v>
      </c>
      <c r="K44" s="53">
        <v>4</v>
      </c>
      <c r="L44" s="336">
        <v>4</v>
      </c>
    </row>
    <row r="45" spans="1:12" ht="15" customHeight="1">
      <c r="A45" s="539"/>
      <c r="B45" s="539"/>
      <c r="C45" s="539"/>
      <c r="D45" s="539"/>
      <c r="E45" s="137"/>
      <c r="F45" s="241" t="s">
        <v>31</v>
      </c>
      <c r="G45" s="65"/>
      <c r="H45" s="59">
        <v>8</v>
      </c>
      <c r="I45" s="59">
        <v>7</v>
      </c>
      <c r="J45" s="59">
        <v>5</v>
      </c>
      <c r="K45" s="55">
        <v>7</v>
      </c>
      <c r="L45" s="337">
        <v>8</v>
      </c>
    </row>
    <row r="46" spans="1:12" ht="15" customHeight="1">
      <c r="A46" s="539"/>
      <c r="B46" s="539"/>
      <c r="C46" s="236"/>
      <c r="D46" s="539"/>
      <c r="E46" s="624" t="s">
        <v>748</v>
      </c>
      <c r="F46" s="625"/>
      <c r="G46" s="625" t="s">
        <v>19</v>
      </c>
      <c r="H46" s="39">
        <f>SUM(H47:H48)</f>
        <v>1</v>
      </c>
      <c r="I46" s="39">
        <f>SUM(I47:I48)</f>
        <v>1</v>
      </c>
      <c r="J46" s="39">
        <f>SUM(J47:J48)</f>
        <v>1</v>
      </c>
      <c r="K46" s="39">
        <f>SUM(K47:K48)</f>
        <v>1</v>
      </c>
      <c r="L46" s="39">
        <f>SUM(L47:L48)</f>
        <v>1</v>
      </c>
    </row>
    <row r="47" spans="1:12" ht="15" customHeight="1">
      <c r="A47" s="539"/>
      <c r="B47" s="539"/>
      <c r="C47" s="539"/>
      <c r="D47" s="539"/>
      <c r="E47" s="539"/>
      <c r="F47" s="609" t="s">
        <v>30</v>
      </c>
      <c r="G47" s="523"/>
      <c r="H47" s="56">
        <v>1</v>
      </c>
      <c r="I47" s="56">
        <v>1</v>
      </c>
      <c r="J47" s="56">
        <v>1</v>
      </c>
      <c r="K47" s="53">
        <v>1</v>
      </c>
      <c r="L47" s="336">
        <v>1</v>
      </c>
    </row>
    <row r="48" spans="1:12" ht="15" customHeight="1">
      <c r="A48" s="539"/>
      <c r="B48" s="539"/>
      <c r="C48" s="539"/>
      <c r="D48" s="40"/>
      <c r="E48" s="539"/>
      <c r="F48" s="241" t="s">
        <v>31</v>
      </c>
      <c r="G48" s="65"/>
      <c r="H48" s="59">
        <v>0</v>
      </c>
      <c r="I48" s="59">
        <v>0</v>
      </c>
      <c r="J48" s="59">
        <v>0</v>
      </c>
      <c r="K48" s="55">
        <v>0</v>
      </c>
      <c r="L48" s="337">
        <v>0</v>
      </c>
    </row>
    <row r="49" spans="1:13" ht="15" customHeight="1">
      <c r="A49" s="539"/>
      <c r="B49" s="539"/>
      <c r="C49" s="236"/>
      <c r="D49" s="67" t="s">
        <v>43</v>
      </c>
      <c r="E49" s="624" t="s">
        <v>606</v>
      </c>
      <c r="F49" s="625"/>
      <c r="G49" s="625" t="s">
        <v>19</v>
      </c>
      <c r="H49" s="39">
        <f>SUM(H50:H51)</f>
        <v>16</v>
      </c>
      <c r="I49" s="39">
        <f>SUM(I50:I51)</f>
        <v>17</v>
      </c>
      <c r="J49" s="39">
        <f>SUM(J50:J51)</f>
        <v>17</v>
      </c>
      <c r="K49" s="39">
        <f>SUM(K50:K51)</f>
        <v>17</v>
      </c>
      <c r="L49" s="39">
        <f>SUM(L50:L51)</f>
        <v>13</v>
      </c>
    </row>
    <row r="50" spans="1:13" ht="15" customHeight="1">
      <c r="A50" s="539"/>
      <c r="B50" s="539"/>
      <c r="C50" s="539"/>
      <c r="D50" s="539"/>
      <c r="E50" s="137"/>
      <c r="F50" s="609" t="s">
        <v>30</v>
      </c>
      <c r="G50" s="523"/>
      <c r="H50" s="56">
        <v>13</v>
      </c>
      <c r="I50" s="56">
        <v>14</v>
      </c>
      <c r="J50" s="56">
        <v>14</v>
      </c>
      <c r="K50" s="53">
        <v>14</v>
      </c>
      <c r="L50" s="336">
        <v>10</v>
      </c>
    </row>
    <row r="51" spans="1:13" ht="15" customHeight="1">
      <c r="A51" s="539"/>
      <c r="B51" s="539"/>
      <c r="C51" s="539"/>
      <c r="D51" s="539"/>
      <c r="E51" s="628"/>
      <c r="F51" s="65" t="s">
        <v>31</v>
      </c>
      <c r="G51" s="65"/>
      <c r="H51" s="59">
        <v>3</v>
      </c>
      <c r="I51" s="59">
        <v>3</v>
      </c>
      <c r="J51" s="59">
        <v>3</v>
      </c>
      <c r="K51" s="55">
        <v>3</v>
      </c>
      <c r="L51" s="337">
        <v>3</v>
      </c>
    </row>
    <row r="52" spans="1:13" ht="15" customHeight="1">
      <c r="A52" s="539"/>
      <c r="B52" s="539"/>
      <c r="C52" s="236"/>
      <c r="D52" s="539"/>
      <c r="E52" s="624" t="s">
        <v>607</v>
      </c>
      <c r="F52" s="625"/>
      <c r="G52" s="625" t="s">
        <v>19</v>
      </c>
      <c r="H52" s="39">
        <f>SUM(H53:H54)</f>
        <v>26</v>
      </c>
      <c r="I52" s="39">
        <f>SUM(I53:I54)</f>
        <v>23</v>
      </c>
      <c r="J52" s="39">
        <f>SUM(J53:J54)</f>
        <v>27</v>
      </c>
      <c r="K52" s="39">
        <f>SUM(K53:K54)</f>
        <v>22</v>
      </c>
      <c r="L52" s="39">
        <f>SUM(L53:L54)</f>
        <v>20</v>
      </c>
    </row>
    <row r="53" spans="1:13" ht="15" customHeight="1">
      <c r="A53" s="539"/>
      <c r="B53" s="539"/>
      <c r="C53" s="539"/>
      <c r="D53" s="539"/>
      <c r="E53" s="137"/>
      <c r="F53" s="609" t="s">
        <v>30</v>
      </c>
      <c r="G53" s="523"/>
      <c r="H53" s="56">
        <v>18</v>
      </c>
      <c r="I53" s="56">
        <v>14</v>
      </c>
      <c r="J53" s="56">
        <v>18</v>
      </c>
      <c r="K53" s="53">
        <v>14</v>
      </c>
      <c r="L53" s="336">
        <v>14</v>
      </c>
    </row>
    <row r="54" spans="1:13" ht="15" customHeight="1">
      <c r="A54" s="539"/>
      <c r="B54" s="539"/>
      <c r="C54" s="539"/>
      <c r="D54" s="539"/>
      <c r="E54" s="137"/>
      <c r="F54" s="241" t="s">
        <v>31</v>
      </c>
      <c r="G54" s="65"/>
      <c r="H54" s="59">
        <v>8</v>
      </c>
      <c r="I54" s="59">
        <v>9</v>
      </c>
      <c r="J54" s="59">
        <v>9</v>
      </c>
      <c r="K54" s="55">
        <v>8</v>
      </c>
      <c r="L54" s="337">
        <v>6</v>
      </c>
    </row>
    <row r="55" spans="1:13" ht="15" customHeight="1">
      <c r="A55" s="539"/>
      <c r="B55" s="539"/>
      <c r="C55" s="236"/>
      <c r="D55" s="539"/>
      <c r="E55" s="624" t="s">
        <v>608</v>
      </c>
      <c r="F55" s="625"/>
      <c r="G55" s="625" t="s">
        <v>19</v>
      </c>
      <c r="H55" s="39">
        <f>SUM(H56:H57)</f>
        <v>1</v>
      </c>
      <c r="I55" s="39">
        <f>SUM(I56:I57)</f>
        <v>1</v>
      </c>
      <c r="J55" s="39">
        <f>SUM(J56:J57)</f>
        <v>1</v>
      </c>
      <c r="K55" s="39">
        <f>SUM(K56:K57)</f>
        <v>1</v>
      </c>
      <c r="L55" s="626" t="s">
        <v>539</v>
      </c>
    </row>
    <row r="56" spans="1:13" ht="15" customHeight="1">
      <c r="A56" s="539"/>
      <c r="B56" s="539"/>
      <c r="C56" s="539"/>
      <c r="D56" s="539"/>
      <c r="E56" s="539"/>
      <c r="F56" s="609" t="s">
        <v>30</v>
      </c>
      <c r="G56" s="523"/>
      <c r="H56" s="56">
        <v>0</v>
      </c>
      <c r="I56" s="56">
        <v>0</v>
      </c>
      <c r="J56" s="56">
        <v>0</v>
      </c>
      <c r="K56" s="53">
        <v>0</v>
      </c>
      <c r="L56" s="338" t="s">
        <v>539</v>
      </c>
    </row>
    <row r="57" spans="1:13" ht="15" customHeight="1">
      <c r="A57" s="40"/>
      <c r="B57" s="40"/>
      <c r="C57" s="40"/>
      <c r="D57" s="40"/>
      <c r="E57" s="40"/>
      <c r="F57" s="65" t="s">
        <v>31</v>
      </c>
      <c r="G57" s="65"/>
      <c r="H57" s="59">
        <v>1</v>
      </c>
      <c r="I57" s="59">
        <v>1</v>
      </c>
      <c r="J57" s="59">
        <v>1</v>
      </c>
      <c r="K57" s="55">
        <v>1</v>
      </c>
      <c r="L57" s="339" t="s">
        <v>539</v>
      </c>
    </row>
    <row r="58" spans="1:13" s="29" customFormat="1" ht="12">
      <c r="A58" s="335" t="s">
        <v>542</v>
      </c>
      <c r="B58" s="335"/>
      <c r="C58" s="335"/>
      <c r="D58" s="335"/>
      <c r="E58" s="335"/>
      <c r="F58" s="335"/>
      <c r="G58" s="335"/>
      <c r="H58" s="335"/>
      <c r="I58" s="335"/>
      <c r="J58" s="335"/>
      <c r="K58" s="335"/>
      <c r="L58" s="335"/>
      <c r="M58" s="335"/>
    </row>
    <row r="59" spans="1:13" s="29" customFormat="1" ht="24" customHeight="1">
      <c r="A59" s="767" t="s">
        <v>537</v>
      </c>
      <c r="B59" s="767"/>
      <c r="C59" s="767"/>
      <c r="D59" s="767"/>
      <c r="E59" s="767"/>
      <c r="F59" s="767"/>
      <c r="G59" s="767"/>
      <c r="H59" s="767"/>
      <c r="I59" s="767"/>
      <c r="J59" s="767"/>
      <c r="K59" s="767"/>
      <c r="L59" s="767"/>
      <c r="M59" s="497"/>
    </row>
    <row r="60" spans="1:13" s="29" customFormat="1" ht="12">
      <c r="A60" s="335" t="s">
        <v>464</v>
      </c>
      <c r="B60" s="335"/>
      <c r="C60" s="335"/>
      <c r="D60" s="335"/>
      <c r="E60" s="335"/>
      <c r="F60" s="335"/>
      <c r="G60" s="335"/>
      <c r="H60" s="335"/>
      <c r="I60" s="335"/>
      <c r="J60" s="335"/>
      <c r="K60" s="335"/>
      <c r="L60" s="335"/>
      <c r="M60" s="335"/>
    </row>
    <row r="61" spans="1:13" ht="22.5" customHeight="1">
      <c r="A61" s="768" t="s">
        <v>609</v>
      </c>
      <c r="B61" s="768"/>
      <c r="C61" s="768"/>
      <c r="D61" s="768"/>
      <c r="E61" s="768"/>
      <c r="F61" s="768"/>
      <c r="G61" s="768"/>
      <c r="H61" s="768"/>
      <c r="I61" s="768"/>
      <c r="J61" s="768"/>
      <c r="K61" s="768"/>
      <c r="L61" s="768"/>
      <c r="M61" s="498"/>
    </row>
    <row r="63" spans="1:13">
      <c r="A63" s="3"/>
    </row>
  </sheetData>
  <sheetProtection algorithmName="SHA-512" hashValue="ZXsg7R9CKiD+DrwVKierPggrEro2C69RRgDOoPyCgtMWaiYeXOkfd7iJRcoSpB94peMDtmWqCyqr5R836g48uA==" saltValue="8QEP8LyOxqzb1HQgF87etA==" spinCount="100000" sheet="1" objects="1" scenarios="1"/>
  <mergeCells count="13">
    <mergeCell ref="B23:B24"/>
    <mergeCell ref="B41:B42"/>
    <mergeCell ref="A59:L59"/>
    <mergeCell ref="A61:L61"/>
    <mergeCell ref="F17:F18"/>
    <mergeCell ref="D19:E19"/>
    <mergeCell ref="B7:F7"/>
    <mergeCell ref="B10:B11"/>
    <mergeCell ref="F10:F11"/>
    <mergeCell ref="F12:F13"/>
    <mergeCell ref="F15:F16"/>
    <mergeCell ref="C9:D9"/>
    <mergeCell ref="C14:D14"/>
  </mergeCells>
  <phoneticPr fontId="1"/>
  <pageMargins left="0.70866141732283472" right="0.70866141732283472" top="0.74803149606299213" bottom="0.74803149606299213" header="0.31496062992125984" footer="0.31496062992125984"/>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375A5-FF2C-494E-8A9F-2B3CB7F260A1}">
  <sheetPr>
    <tabColor theme="7" tint="0.39997558519241921"/>
  </sheetPr>
  <dimension ref="A1:R158"/>
  <sheetViews>
    <sheetView showGridLines="0" zoomScaleNormal="100" zoomScaleSheetLayoutView="115" workbookViewId="0"/>
  </sheetViews>
  <sheetFormatPr defaultColWidth="8.77734375" defaultRowHeight="15.75"/>
  <cols>
    <col min="1" max="1" width="9.33203125" style="74" customWidth="1"/>
    <col min="2" max="2" width="9.5546875" style="74" customWidth="1"/>
    <col min="3" max="3" width="4.21875" style="74" customWidth="1"/>
    <col min="4" max="4" width="4.44140625" style="74" customWidth="1"/>
    <col min="5" max="5" width="8.6640625" style="74" customWidth="1"/>
    <col min="6" max="6" width="4.44140625" style="74" customWidth="1"/>
    <col min="7" max="8" width="8.77734375" style="74" customWidth="1"/>
    <col min="9" max="13" width="9.6640625" style="74" customWidth="1"/>
    <col min="14" max="14" width="1.5546875" style="22" customWidth="1"/>
    <col min="15" max="18" width="8.77734375" style="74"/>
    <col min="19" max="19" width="8.77734375" style="74" customWidth="1"/>
    <col min="20" max="16384" width="8.77734375" style="74"/>
  </cols>
  <sheetData>
    <row r="1" spans="1:18" s="18" customFormat="1" ht="33">
      <c r="A1" s="16" t="s">
        <v>548</v>
      </c>
      <c r="N1" s="597"/>
    </row>
    <row r="2" spans="1:18" s="18" customFormat="1" ht="10.5" customHeight="1">
      <c r="A2" s="19"/>
      <c r="N2" s="597"/>
    </row>
    <row r="3" spans="1:18" s="18" customFormat="1" ht="16.5" thickBot="1">
      <c r="A3" s="116" t="s">
        <v>1</v>
      </c>
      <c r="B3" s="117"/>
      <c r="C3" s="117"/>
      <c r="D3" s="117"/>
      <c r="E3" s="117"/>
      <c r="F3" s="117"/>
      <c r="G3" s="117"/>
      <c r="H3" s="117"/>
      <c r="I3" s="117"/>
      <c r="J3" s="117"/>
      <c r="K3" s="117"/>
      <c r="L3" s="117"/>
      <c r="M3" s="117"/>
      <c r="N3" s="117"/>
    </row>
    <row r="4" spans="1:18" s="18" customFormat="1" ht="10.5" customHeight="1">
      <c r="A4" s="19"/>
      <c r="N4" s="597"/>
    </row>
    <row r="5" spans="1:18" s="18" customFormat="1">
      <c r="A5" s="19" t="s">
        <v>2</v>
      </c>
      <c r="D5" s="15"/>
      <c r="E5" s="15"/>
      <c r="F5" s="15"/>
      <c r="G5" s="15"/>
      <c r="N5" s="597"/>
    </row>
    <row r="6" spans="1:18" ht="15" customHeight="1">
      <c r="A6" s="72" t="s">
        <v>502</v>
      </c>
    </row>
    <row r="7" spans="1:18" ht="15" customHeight="1">
      <c r="A7" s="72" t="s">
        <v>503</v>
      </c>
      <c r="M7" s="28" t="s">
        <v>44</v>
      </c>
    </row>
    <row r="8" spans="1:18" ht="36" customHeight="1">
      <c r="A8" s="521" t="s">
        <v>45</v>
      </c>
      <c r="B8" s="749"/>
      <c r="C8" s="750"/>
      <c r="D8" s="750"/>
      <c r="E8" s="750"/>
      <c r="F8" s="750"/>
      <c r="G8" s="530"/>
      <c r="H8" s="521" t="s">
        <v>5</v>
      </c>
      <c r="I8" s="363" t="s">
        <v>6</v>
      </c>
      <c r="J8" s="363" t="s">
        <v>7</v>
      </c>
      <c r="K8" s="363" t="s">
        <v>8</v>
      </c>
      <c r="L8" s="363" t="s">
        <v>9</v>
      </c>
      <c r="M8" s="363" t="s">
        <v>10</v>
      </c>
    </row>
    <row r="9" spans="1:18" ht="15" customHeight="1">
      <c r="A9" s="801" t="s">
        <v>46</v>
      </c>
      <c r="B9" s="802" t="s">
        <v>47</v>
      </c>
      <c r="C9" s="76" t="s">
        <v>18</v>
      </c>
      <c r="D9" s="77"/>
      <c r="E9" s="77"/>
      <c r="F9" s="77"/>
      <c r="G9" s="73"/>
      <c r="H9" s="78" t="s">
        <v>48</v>
      </c>
      <c r="I9" s="79">
        <f>I10+I12</f>
        <v>109</v>
      </c>
      <c r="J9" s="79">
        <f t="shared" ref="J9:K9" si="0">J10+J12</f>
        <v>105</v>
      </c>
      <c r="K9" s="79">
        <f t="shared" si="0"/>
        <v>104</v>
      </c>
      <c r="L9" s="79">
        <f>L10+L12</f>
        <v>102</v>
      </c>
      <c r="M9" s="79">
        <f>M10+M12</f>
        <v>100</v>
      </c>
      <c r="N9" s="27"/>
      <c r="O9" s="89"/>
      <c r="P9" s="89"/>
      <c r="Q9" s="89"/>
      <c r="R9" s="89"/>
    </row>
    <row r="10" spans="1:18" ht="15" customHeight="1">
      <c r="A10" s="791"/>
      <c r="B10" s="783"/>
      <c r="C10" s="75"/>
      <c r="D10" s="94"/>
      <c r="E10" s="94"/>
      <c r="F10" s="95"/>
      <c r="G10" s="759" t="s">
        <v>24</v>
      </c>
      <c r="H10" s="523" t="s">
        <v>19</v>
      </c>
      <c r="I10" s="101">
        <f>I15+I20+I25</f>
        <v>108</v>
      </c>
      <c r="J10" s="101">
        <f t="shared" ref="J10:M10" si="1">J15+J20+J25</f>
        <v>104</v>
      </c>
      <c r="K10" s="101">
        <f t="shared" si="1"/>
        <v>102</v>
      </c>
      <c r="L10" s="101">
        <f t="shared" si="1"/>
        <v>100</v>
      </c>
      <c r="M10" s="101">
        <f t="shared" si="1"/>
        <v>98</v>
      </c>
    </row>
    <row r="11" spans="1:18" ht="15" customHeight="1">
      <c r="A11" s="791"/>
      <c r="B11" s="783"/>
      <c r="C11" s="80"/>
      <c r="D11" s="92"/>
      <c r="E11" s="92"/>
      <c r="F11" s="97"/>
      <c r="G11" s="760"/>
      <c r="H11" s="524" t="s">
        <v>461</v>
      </c>
      <c r="I11" s="122">
        <f>I10/I9*100</f>
        <v>99.082568807339456</v>
      </c>
      <c r="J11" s="122">
        <f t="shared" ref="J11:L11" si="2">J10/J9*100</f>
        <v>99.047619047619051</v>
      </c>
      <c r="K11" s="122">
        <f t="shared" si="2"/>
        <v>98.076923076923066</v>
      </c>
      <c r="L11" s="122">
        <f t="shared" si="2"/>
        <v>98.039215686274503</v>
      </c>
      <c r="M11" s="345">
        <f>M10/M9*100</f>
        <v>98</v>
      </c>
    </row>
    <row r="12" spans="1:18" ht="15" customHeight="1">
      <c r="A12" s="791"/>
      <c r="B12" s="783"/>
      <c r="C12" s="80"/>
      <c r="D12" s="92"/>
      <c r="E12" s="92"/>
      <c r="F12" s="97"/>
      <c r="G12" s="761" t="s">
        <v>49</v>
      </c>
      <c r="H12" s="525" t="s">
        <v>19</v>
      </c>
      <c r="I12" s="102">
        <f>I17+I22+I27</f>
        <v>1</v>
      </c>
      <c r="J12" s="102">
        <f t="shared" ref="J12:M12" si="3">J17+J22+J27</f>
        <v>1</v>
      </c>
      <c r="K12" s="102">
        <f t="shared" si="3"/>
        <v>2</v>
      </c>
      <c r="L12" s="102">
        <f t="shared" si="3"/>
        <v>2</v>
      </c>
      <c r="M12" s="102">
        <f t="shared" si="3"/>
        <v>2</v>
      </c>
    </row>
    <row r="13" spans="1:18" ht="15" customHeight="1">
      <c r="A13" s="791"/>
      <c r="B13" s="783"/>
      <c r="C13" s="80"/>
      <c r="D13" s="99"/>
      <c r="E13" s="99"/>
      <c r="F13" s="100"/>
      <c r="G13" s="762"/>
      <c r="H13" s="526" t="s">
        <v>461</v>
      </c>
      <c r="I13" s="121">
        <f>I12/I9*100</f>
        <v>0.91743119266055051</v>
      </c>
      <c r="J13" s="121">
        <f t="shared" ref="J13:L13" si="4">J12/J9*100</f>
        <v>0.95238095238095244</v>
      </c>
      <c r="K13" s="121">
        <f t="shared" si="4"/>
        <v>1.9230769230769231</v>
      </c>
      <c r="L13" s="121">
        <f t="shared" si="4"/>
        <v>1.9607843137254901</v>
      </c>
      <c r="M13" s="346">
        <f>M12/M9*100</f>
        <v>2</v>
      </c>
    </row>
    <row r="14" spans="1:18" ht="13.5" customHeight="1">
      <c r="A14" s="791"/>
      <c r="B14" s="103"/>
      <c r="C14" s="103"/>
      <c r="D14" s="149" t="s">
        <v>50</v>
      </c>
      <c r="E14" s="149"/>
      <c r="F14" s="149"/>
      <c r="G14" s="150"/>
      <c r="H14" s="151" t="s">
        <v>51</v>
      </c>
      <c r="I14" s="86">
        <f>I15+I17</f>
        <v>23</v>
      </c>
      <c r="J14" s="86">
        <f t="shared" ref="J14:L14" si="5">J15+J17</f>
        <v>24</v>
      </c>
      <c r="K14" s="86">
        <f t="shared" si="5"/>
        <v>26</v>
      </c>
      <c r="L14" s="86">
        <f t="shared" si="5"/>
        <v>23</v>
      </c>
      <c r="M14" s="86">
        <f>M15+M17</f>
        <v>24</v>
      </c>
    </row>
    <row r="15" spans="1:18" ht="15" customHeight="1">
      <c r="A15" s="791"/>
      <c r="B15" s="103"/>
      <c r="C15" s="104"/>
      <c r="D15" s="112"/>
      <c r="E15" s="112"/>
      <c r="F15" s="107"/>
      <c r="G15" s="759" t="s">
        <v>27</v>
      </c>
      <c r="H15" s="523" t="s">
        <v>19</v>
      </c>
      <c r="I15" s="123">
        <v>23</v>
      </c>
      <c r="J15" s="123">
        <v>24</v>
      </c>
      <c r="K15" s="123">
        <v>25</v>
      </c>
      <c r="L15" s="123">
        <v>22</v>
      </c>
      <c r="M15" s="342">
        <v>23</v>
      </c>
    </row>
    <row r="16" spans="1:18" ht="15" customHeight="1">
      <c r="A16" s="80"/>
      <c r="C16" s="104"/>
      <c r="D16" s="113"/>
      <c r="E16" s="113"/>
      <c r="F16" s="109"/>
      <c r="G16" s="760"/>
      <c r="H16" s="524" t="s">
        <v>461</v>
      </c>
      <c r="I16" s="122">
        <f>I15/I14*100</f>
        <v>100</v>
      </c>
      <c r="J16" s="122">
        <f t="shared" ref="J16" si="6">J15/J14*100</f>
        <v>100</v>
      </c>
      <c r="K16" s="122">
        <f t="shared" ref="K16" si="7">K15/K14*100</f>
        <v>96.15384615384616</v>
      </c>
      <c r="L16" s="122">
        <f t="shared" ref="L16" si="8">L15/L14*100</f>
        <v>95.652173913043484</v>
      </c>
      <c r="M16" s="345">
        <f>M15/M14*100</f>
        <v>95.833333333333343</v>
      </c>
    </row>
    <row r="17" spans="1:14" ht="15" customHeight="1">
      <c r="A17" s="80"/>
      <c r="C17" s="104"/>
      <c r="D17" s="113"/>
      <c r="E17" s="113"/>
      <c r="F17" s="109"/>
      <c r="G17" s="761" t="s">
        <v>28</v>
      </c>
      <c r="H17" s="525" t="s">
        <v>19</v>
      </c>
      <c r="I17" s="124">
        <v>0</v>
      </c>
      <c r="J17" s="124">
        <v>0</v>
      </c>
      <c r="K17" s="124">
        <v>1</v>
      </c>
      <c r="L17" s="124">
        <v>1</v>
      </c>
      <c r="M17" s="344">
        <v>1</v>
      </c>
    </row>
    <row r="18" spans="1:14" ht="15" customHeight="1">
      <c r="A18" s="80"/>
      <c r="B18" s="80"/>
      <c r="C18" s="104"/>
      <c r="D18" s="114"/>
      <c r="E18" s="114"/>
      <c r="F18" s="111"/>
      <c r="G18" s="762"/>
      <c r="H18" s="526" t="s">
        <v>461</v>
      </c>
      <c r="I18" s="121">
        <f>I17/I14*100</f>
        <v>0</v>
      </c>
      <c r="J18" s="121">
        <f t="shared" ref="J18:L18" si="9">J17/J14*100</f>
        <v>0</v>
      </c>
      <c r="K18" s="121">
        <f t="shared" si="9"/>
        <v>3.8461538461538463</v>
      </c>
      <c r="L18" s="121">
        <f t="shared" si="9"/>
        <v>4.3478260869565215</v>
      </c>
      <c r="M18" s="346">
        <f>M17/M14*100</f>
        <v>4.1666666666666661</v>
      </c>
    </row>
    <row r="19" spans="1:14" ht="24.75" customHeight="1">
      <c r="A19" s="80"/>
      <c r="B19" s="80"/>
      <c r="C19" s="120"/>
      <c r="D19" s="803" t="s">
        <v>370</v>
      </c>
      <c r="E19" s="804"/>
      <c r="F19" s="806"/>
      <c r="G19" s="807"/>
      <c r="H19" s="151" t="s">
        <v>51</v>
      </c>
      <c r="I19" s="86">
        <f>I20+I22</f>
        <v>61</v>
      </c>
      <c r="J19" s="86">
        <f t="shared" ref="J19" si="10">J20+J22</f>
        <v>57</v>
      </c>
      <c r="K19" s="86">
        <f t="shared" ref="K19" si="11">K20+K22</f>
        <v>55</v>
      </c>
      <c r="L19" s="86">
        <f t="shared" ref="L19" si="12">L20+L22</f>
        <v>51</v>
      </c>
      <c r="M19" s="86">
        <f>M20+M22</f>
        <v>48</v>
      </c>
    </row>
    <row r="20" spans="1:14" ht="15" customHeight="1">
      <c r="A20" s="80"/>
      <c r="B20" s="80"/>
      <c r="C20" s="104"/>
      <c r="D20" s="106"/>
      <c r="E20" s="112"/>
      <c r="F20" s="107"/>
      <c r="G20" s="759" t="s">
        <v>27</v>
      </c>
      <c r="H20" s="523" t="s">
        <v>19</v>
      </c>
      <c r="I20" s="123">
        <v>61</v>
      </c>
      <c r="J20" s="123">
        <v>57</v>
      </c>
      <c r="K20" s="123">
        <v>55</v>
      </c>
      <c r="L20" s="123">
        <v>51</v>
      </c>
      <c r="M20" s="342">
        <v>48</v>
      </c>
    </row>
    <row r="21" spans="1:14" ht="15" customHeight="1">
      <c r="A21" s="80"/>
      <c r="B21" s="80"/>
      <c r="C21" s="104"/>
      <c r="D21" s="108"/>
      <c r="E21" s="113"/>
      <c r="F21" s="109"/>
      <c r="G21" s="760"/>
      <c r="H21" s="524" t="s">
        <v>461</v>
      </c>
      <c r="I21" s="122">
        <f>I20/I19*100</f>
        <v>100</v>
      </c>
      <c r="J21" s="122">
        <f t="shared" ref="J21" si="13">J20/J19*100</f>
        <v>100</v>
      </c>
      <c r="K21" s="122">
        <f t="shared" ref="K21" si="14">K20/K19*100</f>
        <v>100</v>
      </c>
      <c r="L21" s="122">
        <f t="shared" ref="L21" si="15">L20/L19*100</f>
        <v>100</v>
      </c>
      <c r="M21" s="345">
        <f>M20/M19*100</f>
        <v>100</v>
      </c>
    </row>
    <row r="22" spans="1:14" ht="15" customHeight="1">
      <c r="A22" s="80"/>
      <c r="B22" s="80"/>
      <c r="C22" s="104"/>
      <c r="D22" s="108"/>
      <c r="E22" s="113"/>
      <c r="F22" s="109"/>
      <c r="G22" s="761" t="s">
        <v>28</v>
      </c>
      <c r="H22" s="525" t="s">
        <v>19</v>
      </c>
      <c r="I22" s="124">
        <v>0</v>
      </c>
      <c r="J22" s="124">
        <v>0</v>
      </c>
      <c r="K22" s="124">
        <v>0</v>
      </c>
      <c r="L22" s="124">
        <v>0</v>
      </c>
      <c r="M22" s="344">
        <v>0</v>
      </c>
    </row>
    <row r="23" spans="1:14" ht="15" customHeight="1">
      <c r="A23" s="80"/>
      <c r="B23" s="80"/>
      <c r="C23" s="104"/>
      <c r="D23" s="110"/>
      <c r="E23" s="114"/>
      <c r="F23" s="111"/>
      <c r="G23" s="762"/>
      <c r="H23" s="526" t="s">
        <v>461</v>
      </c>
      <c r="I23" s="121">
        <f>I22/I19*100</f>
        <v>0</v>
      </c>
      <c r="J23" s="121">
        <f t="shared" ref="J23" si="16">J22/J19*100</f>
        <v>0</v>
      </c>
      <c r="K23" s="121">
        <f t="shared" ref="K23" si="17">K22/K19*100</f>
        <v>0</v>
      </c>
      <c r="L23" s="121">
        <f t="shared" ref="L23" si="18">L22/L19*100</f>
        <v>0</v>
      </c>
      <c r="M23" s="346">
        <f>M22/M19*100</f>
        <v>0</v>
      </c>
    </row>
    <row r="24" spans="1:14" ht="24" customHeight="1">
      <c r="A24" s="80"/>
      <c r="B24" s="80"/>
      <c r="C24" s="103"/>
      <c r="D24" s="803" t="s">
        <v>371</v>
      </c>
      <c r="E24" s="804"/>
      <c r="F24" s="804"/>
      <c r="G24" s="805"/>
      <c r="H24" s="151" t="s">
        <v>51</v>
      </c>
      <c r="I24" s="86">
        <f>I25+I27</f>
        <v>25</v>
      </c>
      <c r="J24" s="86">
        <f t="shared" ref="J24" si="19">J25+J27</f>
        <v>24</v>
      </c>
      <c r="K24" s="86">
        <f t="shared" ref="K24" si="20">K25+K27</f>
        <v>23</v>
      </c>
      <c r="L24" s="86">
        <f t="shared" ref="L24" si="21">L25+L27</f>
        <v>28</v>
      </c>
      <c r="M24" s="86">
        <f>M25+M27</f>
        <v>28</v>
      </c>
    </row>
    <row r="25" spans="1:14" ht="15" customHeight="1">
      <c r="A25" s="80"/>
      <c r="B25" s="80"/>
      <c r="C25" s="104"/>
      <c r="D25" s="106"/>
      <c r="E25" s="112"/>
      <c r="F25" s="107"/>
      <c r="G25" s="759" t="s">
        <v>27</v>
      </c>
      <c r="H25" s="523" t="s">
        <v>19</v>
      </c>
      <c r="I25" s="123">
        <v>24</v>
      </c>
      <c r="J25" s="123">
        <v>23</v>
      </c>
      <c r="K25" s="123">
        <v>22</v>
      </c>
      <c r="L25" s="123">
        <v>27</v>
      </c>
      <c r="M25" s="342">
        <v>27</v>
      </c>
    </row>
    <row r="26" spans="1:14" ht="15" customHeight="1">
      <c r="A26" s="80"/>
      <c r="B26" s="80"/>
      <c r="C26" s="104"/>
      <c r="D26" s="108"/>
      <c r="E26" s="113"/>
      <c r="F26" s="109"/>
      <c r="G26" s="760"/>
      <c r="H26" s="524" t="s">
        <v>461</v>
      </c>
      <c r="I26" s="122">
        <f>I25/I24*100</f>
        <v>96</v>
      </c>
      <c r="J26" s="122">
        <f t="shared" ref="J26" si="22">J25/J24*100</f>
        <v>95.833333333333343</v>
      </c>
      <c r="K26" s="122">
        <f t="shared" ref="K26" si="23">K25/K24*100</f>
        <v>95.652173913043484</v>
      </c>
      <c r="L26" s="122">
        <f t="shared" ref="L26" si="24">L25/L24*100</f>
        <v>96.428571428571431</v>
      </c>
      <c r="M26" s="345">
        <f>M25/M24*100</f>
        <v>96.428571428571431</v>
      </c>
    </row>
    <row r="27" spans="1:14" ht="15" customHeight="1">
      <c r="A27" s="80"/>
      <c r="B27" s="80"/>
      <c r="C27" s="104"/>
      <c r="D27" s="108"/>
      <c r="E27" s="113"/>
      <c r="F27" s="109"/>
      <c r="G27" s="761" t="s">
        <v>28</v>
      </c>
      <c r="H27" s="525" t="s">
        <v>19</v>
      </c>
      <c r="I27" s="124">
        <v>1</v>
      </c>
      <c r="J27" s="124">
        <v>1</v>
      </c>
      <c r="K27" s="124">
        <v>1</v>
      </c>
      <c r="L27" s="124">
        <v>1</v>
      </c>
      <c r="M27" s="344">
        <v>1</v>
      </c>
    </row>
    <row r="28" spans="1:14" ht="15" customHeight="1">
      <c r="A28" s="82"/>
      <c r="B28" s="82"/>
      <c r="C28" s="105"/>
      <c r="D28" s="114"/>
      <c r="E28" s="114"/>
      <c r="F28" s="111"/>
      <c r="G28" s="762"/>
      <c r="H28" s="526" t="s">
        <v>461</v>
      </c>
      <c r="I28" s="121">
        <f>I27/I24*100</f>
        <v>4</v>
      </c>
      <c r="J28" s="121">
        <f>J27/J24*100</f>
        <v>4.1666666666666661</v>
      </c>
      <c r="K28" s="121">
        <f t="shared" ref="K28" si="25">K27/K24*100</f>
        <v>4.3478260869565215</v>
      </c>
      <c r="L28" s="121">
        <f>L27/L24*100</f>
        <v>3.5714285714285712</v>
      </c>
      <c r="M28" s="121">
        <f>M27/M24*100</f>
        <v>3.5714285714285712</v>
      </c>
      <c r="N28" s="607"/>
    </row>
    <row r="29" spans="1:14" ht="13.5" customHeight="1">
      <c r="A29" s="782" t="s">
        <v>46</v>
      </c>
      <c r="B29" s="792" t="s">
        <v>383</v>
      </c>
      <c r="C29" s="618" t="s">
        <v>18</v>
      </c>
      <c r="D29" s="77"/>
      <c r="E29" s="619"/>
      <c r="F29" s="619"/>
      <c r="G29" s="620"/>
      <c r="H29" s="462" t="s">
        <v>19</v>
      </c>
      <c r="I29" s="464">
        <f>I34+I72+I110</f>
        <v>7770</v>
      </c>
      <c r="J29" s="464">
        <f>J34+J72+J110</f>
        <v>7788</v>
      </c>
      <c r="K29" s="464">
        <f>K34+K72+K110</f>
        <v>8029</v>
      </c>
      <c r="L29" s="464">
        <f>L34+L72+L110</f>
        <v>7821</v>
      </c>
      <c r="M29" s="464">
        <f>M34+M72+M110</f>
        <v>7840</v>
      </c>
    </row>
    <row r="30" spans="1:14" ht="14.25" customHeight="1">
      <c r="A30" s="791"/>
      <c r="B30" s="792"/>
      <c r="C30" s="75"/>
      <c r="D30" s="96"/>
      <c r="E30" s="94"/>
      <c r="F30" s="95"/>
      <c r="G30" s="759" t="s">
        <v>27</v>
      </c>
      <c r="H30" s="523" t="s">
        <v>19</v>
      </c>
      <c r="I30" s="101">
        <f>I35+I73+I111</f>
        <v>6306</v>
      </c>
      <c r="J30" s="101">
        <f t="shared" ref="J30:K30" si="26">J35+J73+J111</f>
        <v>6316</v>
      </c>
      <c r="K30" s="101">
        <f t="shared" si="26"/>
        <v>6512</v>
      </c>
      <c r="L30" s="101">
        <f>L35+L73+L111</f>
        <v>6277</v>
      </c>
      <c r="M30" s="123">
        <f>M35+M73+M111</f>
        <v>6280</v>
      </c>
    </row>
    <row r="31" spans="1:14" ht="14.25" customHeight="1">
      <c r="A31" s="791"/>
      <c r="B31" s="792"/>
      <c r="C31" s="80"/>
      <c r="D31" s="96"/>
      <c r="E31" s="92"/>
      <c r="F31" s="97"/>
      <c r="G31" s="760"/>
      <c r="H31" s="524" t="s">
        <v>461</v>
      </c>
      <c r="I31" s="122">
        <f>I30/I29*100</f>
        <v>81.158301158301157</v>
      </c>
      <c r="J31" s="122">
        <f t="shared" ref="J31" si="27">J30/J29*100</f>
        <v>81.099126861838727</v>
      </c>
      <c r="K31" s="122">
        <f t="shared" ref="K31" si="28">K30/K29*100</f>
        <v>81.105990783410135</v>
      </c>
      <c r="L31" s="122">
        <f t="shared" ref="L31:M31" si="29">L30/L29*100</f>
        <v>80.258278992456212</v>
      </c>
      <c r="M31" s="122">
        <f t="shared" si="29"/>
        <v>80.102040816326522</v>
      </c>
    </row>
    <row r="32" spans="1:14" ht="14.25" customHeight="1">
      <c r="A32" s="791"/>
      <c r="B32" s="80"/>
      <c r="C32" s="80"/>
      <c r="D32" s="96"/>
      <c r="E32" s="92"/>
      <c r="F32" s="97"/>
      <c r="G32" s="761" t="s">
        <v>28</v>
      </c>
      <c r="H32" s="525" t="s">
        <v>19</v>
      </c>
      <c r="I32" s="102">
        <f>I37+I75+I113</f>
        <v>1464</v>
      </c>
      <c r="J32" s="102">
        <f t="shared" ref="J32:L32" si="30">J37+J75+J113</f>
        <v>1472</v>
      </c>
      <c r="K32" s="102">
        <f t="shared" si="30"/>
        <v>1517</v>
      </c>
      <c r="L32" s="102">
        <f t="shared" si="30"/>
        <v>1544</v>
      </c>
      <c r="M32" s="102">
        <f>M37+M75+M113</f>
        <v>1560</v>
      </c>
    </row>
    <row r="33" spans="1:18" ht="14.25" customHeight="1">
      <c r="A33" s="791"/>
      <c r="B33" s="80"/>
      <c r="C33" s="80"/>
      <c r="D33" s="98"/>
      <c r="E33" s="99"/>
      <c r="F33" s="100"/>
      <c r="G33" s="762"/>
      <c r="H33" s="526" t="s">
        <v>461</v>
      </c>
      <c r="I33" s="121">
        <f>I32/I29*100</f>
        <v>18.841698841698843</v>
      </c>
      <c r="J33" s="121">
        <f>J32/J29*100</f>
        <v>18.900873138161273</v>
      </c>
      <c r="K33" s="121">
        <f t="shared" ref="K33" si="31">K32/K29*100</f>
        <v>18.894009216589861</v>
      </c>
      <c r="L33" s="121">
        <f>L32/L29*100</f>
        <v>19.741721007543791</v>
      </c>
      <c r="M33" s="121">
        <f t="shared" ref="M33" si="32">M32/M29*100</f>
        <v>19.897959183673468</v>
      </c>
    </row>
    <row r="34" spans="1:18" ht="14.25" customHeight="1">
      <c r="A34" s="791"/>
      <c r="B34" s="80"/>
      <c r="C34" s="103"/>
      <c r="D34" s="152" t="s">
        <v>52</v>
      </c>
      <c r="E34" s="153"/>
      <c r="F34" s="153"/>
      <c r="G34" s="154"/>
      <c r="H34" s="85" t="s">
        <v>19</v>
      </c>
      <c r="I34" s="86">
        <f>I39+I53+I67</f>
        <v>2813</v>
      </c>
      <c r="J34" s="86">
        <f>J39+J53+J67</f>
        <v>2993</v>
      </c>
      <c r="K34" s="86">
        <f t="shared" ref="K34:L34" si="33">K39+K53+K67</f>
        <v>3136</v>
      </c>
      <c r="L34" s="86">
        <f t="shared" si="33"/>
        <v>3276</v>
      </c>
      <c r="M34" s="86">
        <f>M39+M53+M67</f>
        <v>3342</v>
      </c>
    </row>
    <row r="35" spans="1:18" ht="14.25" customHeight="1">
      <c r="A35" s="791"/>
      <c r="B35" s="80"/>
      <c r="C35" s="103"/>
      <c r="D35" s="75"/>
      <c r="E35" s="134"/>
      <c r="F35" s="95"/>
      <c r="G35" s="759" t="s">
        <v>27</v>
      </c>
      <c r="H35" s="523" t="s">
        <v>19</v>
      </c>
      <c r="I35" s="101">
        <f>I40+I54+I68</f>
        <v>2407</v>
      </c>
      <c r="J35" s="101">
        <f>J40+J54+J68</f>
        <v>2561</v>
      </c>
      <c r="K35" s="101">
        <f t="shared" ref="K35" si="34">K40+K54+K68</f>
        <v>2681</v>
      </c>
      <c r="L35" s="101">
        <f>L40+L54+L68</f>
        <v>2797</v>
      </c>
      <c r="M35" s="101">
        <f>M40+M54+M68</f>
        <v>2838</v>
      </c>
    </row>
    <row r="36" spans="1:18" ht="14.25" customHeight="1">
      <c r="A36" s="80"/>
      <c r="B36" s="80"/>
      <c r="C36" s="103"/>
      <c r="D36" s="80"/>
      <c r="E36" s="96"/>
      <c r="F36" s="97"/>
      <c r="G36" s="760"/>
      <c r="H36" s="524" t="s">
        <v>461</v>
      </c>
      <c r="I36" s="122">
        <f>I35/I34*100</f>
        <v>85.567010309278345</v>
      </c>
      <c r="J36" s="122">
        <f t="shared" ref="J36" si="35">J35/J34*100</f>
        <v>85.566321416638829</v>
      </c>
      <c r="K36" s="122">
        <f t="shared" ref="K36" si="36">K35/K34*100</f>
        <v>85.491071428571431</v>
      </c>
      <c r="L36" s="122">
        <f t="shared" ref="L36" si="37">L35/L34*100</f>
        <v>85.37851037851037</v>
      </c>
      <c r="M36" s="122">
        <f>M35/M34*100</f>
        <v>84.919210053859956</v>
      </c>
    </row>
    <row r="37" spans="1:18" ht="14.25" customHeight="1">
      <c r="A37" s="80"/>
      <c r="B37" s="80"/>
      <c r="C37" s="103"/>
      <c r="D37" s="80"/>
      <c r="E37" s="96"/>
      <c r="F37" s="97"/>
      <c r="G37" s="761" t="s">
        <v>28</v>
      </c>
      <c r="H37" s="525" t="s">
        <v>19</v>
      </c>
      <c r="I37" s="102">
        <f>I42+I56+I70</f>
        <v>406</v>
      </c>
      <c r="J37" s="102">
        <f>J42+J56+J70</f>
        <v>432</v>
      </c>
      <c r="K37" s="102">
        <f t="shared" ref="K37:L37" si="38">K42+K56+K70</f>
        <v>455</v>
      </c>
      <c r="L37" s="102">
        <f t="shared" si="38"/>
        <v>479</v>
      </c>
      <c r="M37" s="102">
        <f>M42+M56+M70</f>
        <v>504</v>
      </c>
    </row>
    <row r="38" spans="1:18" ht="14.25" customHeight="1">
      <c r="A38" s="80"/>
      <c r="B38" s="80"/>
      <c r="C38" s="103"/>
      <c r="D38" s="80"/>
      <c r="E38" s="98"/>
      <c r="F38" s="100"/>
      <c r="G38" s="762"/>
      <c r="H38" s="526" t="s">
        <v>461</v>
      </c>
      <c r="I38" s="121">
        <f>I37/I34*100</f>
        <v>14.432989690721648</v>
      </c>
      <c r="J38" s="121">
        <f>J37/J34*100</f>
        <v>14.433678583361175</v>
      </c>
      <c r="K38" s="121">
        <f t="shared" ref="K38" si="39">K37/K34*100</f>
        <v>14.508928571428573</v>
      </c>
      <c r="L38" s="121">
        <f>L37/L34*100</f>
        <v>14.621489621489623</v>
      </c>
      <c r="M38" s="121">
        <f>M37/M34*100</f>
        <v>15.080789946140035</v>
      </c>
    </row>
    <row r="39" spans="1:18" ht="15" customHeight="1">
      <c r="A39" s="80"/>
      <c r="B39" s="80"/>
      <c r="C39" s="80"/>
      <c r="D39" s="137"/>
      <c r="E39" s="126" t="s">
        <v>53</v>
      </c>
      <c r="F39" s="128"/>
      <c r="G39" s="127"/>
      <c r="H39" s="119" t="s">
        <v>19</v>
      </c>
      <c r="I39" s="115">
        <f>I40+I42</f>
        <v>470</v>
      </c>
      <c r="J39" s="115">
        <f t="shared" ref="J39:L39" si="40">J40+J42</f>
        <v>479</v>
      </c>
      <c r="K39" s="115">
        <f t="shared" si="40"/>
        <v>559</v>
      </c>
      <c r="L39" s="115">
        <f t="shared" si="40"/>
        <v>601</v>
      </c>
      <c r="M39" s="115">
        <f>M40+M42</f>
        <v>647</v>
      </c>
    </row>
    <row r="40" spans="1:18" s="88" customFormat="1" ht="14.25" customHeight="1">
      <c r="A40" s="87"/>
      <c r="B40" s="87"/>
      <c r="C40" s="87"/>
      <c r="D40" s="87"/>
      <c r="E40" s="135"/>
      <c r="F40" s="107"/>
      <c r="G40" s="759" t="s">
        <v>27</v>
      </c>
      <c r="H40" s="523" t="s">
        <v>19</v>
      </c>
      <c r="I40" s="123">
        <f>I45+I48+I51</f>
        <v>457</v>
      </c>
      <c r="J40" s="123">
        <f t="shared" ref="J40:L40" si="41">J45+J48+J51</f>
        <v>461</v>
      </c>
      <c r="K40" s="123">
        <f t="shared" si="41"/>
        <v>538</v>
      </c>
      <c r="L40" s="123">
        <f t="shared" si="41"/>
        <v>577</v>
      </c>
      <c r="M40" s="123">
        <f>M45+M48+M51</f>
        <v>622</v>
      </c>
      <c r="N40" s="598"/>
    </row>
    <row r="41" spans="1:18" s="88" customFormat="1" ht="14.25" customHeight="1">
      <c r="A41" s="87"/>
      <c r="B41" s="87"/>
      <c r="C41" s="87"/>
      <c r="D41" s="87"/>
      <c r="E41" s="136"/>
      <c r="F41" s="109"/>
      <c r="G41" s="760"/>
      <c r="H41" s="524" t="s">
        <v>461</v>
      </c>
      <c r="I41" s="122">
        <f>I40/I39*100</f>
        <v>97.234042553191486</v>
      </c>
      <c r="J41" s="122">
        <f t="shared" ref="J41" si="42">J40/J39*100</f>
        <v>96.242171189979118</v>
      </c>
      <c r="K41" s="122">
        <f t="shared" ref="K41" si="43">K40/K39*100</f>
        <v>96.243291592128799</v>
      </c>
      <c r="L41" s="122">
        <f t="shared" ref="L41" si="44">L40/L39*100</f>
        <v>96.006655574043265</v>
      </c>
      <c r="M41" s="122">
        <f>M40/M39*100</f>
        <v>96.136012364760433</v>
      </c>
      <c r="N41" s="598"/>
    </row>
    <row r="42" spans="1:18" s="88" customFormat="1" ht="14.25" customHeight="1">
      <c r="A42" s="87"/>
      <c r="B42" s="87"/>
      <c r="C42" s="87"/>
      <c r="D42" s="87"/>
      <c r="E42" s="136"/>
      <c r="F42" s="109"/>
      <c r="G42" s="761" t="s">
        <v>28</v>
      </c>
      <c r="H42" s="525" t="s">
        <v>19</v>
      </c>
      <c r="I42" s="124">
        <f>I46+I49+I52</f>
        <v>13</v>
      </c>
      <c r="J42" s="124">
        <f>J46+J49+J52</f>
        <v>18</v>
      </c>
      <c r="K42" s="124">
        <f>K46+K49+K52</f>
        <v>21</v>
      </c>
      <c r="L42" s="124">
        <f>L46+L49+L52</f>
        <v>24</v>
      </c>
      <c r="M42" s="124">
        <f>M46+M49+M52</f>
        <v>25</v>
      </c>
      <c r="N42" s="598"/>
    </row>
    <row r="43" spans="1:18" s="88" customFormat="1" ht="14.25" customHeight="1">
      <c r="A43" s="87"/>
      <c r="B43" s="87"/>
      <c r="C43" s="87"/>
      <c r="D43" s="87"/>
      <c r="E43" s="136"/>
      <c r="F43" s="111"/>
      <c r="G43" s="762"/>
      <c r="H43" s="130" t="s">
        <v>461</v>
      </c>
      <c r="I43" s="121">
        <f>I42/I39*100</f>
        <v>2.7659574468085104</v>
      </c>
      <c r="J43" s="121">
        <f>J42/J39*100</f>
        <v>3.7578288100208765</v>
      </c>
      <c r="K43" s="121">
        <f t="shared" ref="K43" si="45">K42/K39*100</f>
        <v>3.7567084078711988</v>
      </c>
      <c r="L43" s="121">
        <f>L42/L39*100</f>
        <v>3.9933444259567388</v>
      </c>
      <c r="M43" s="121">
        <f>M42/M39*100</f>
        <v>3.863987635239567</v>
      </c>
      <c r="N43" s="598"/>
    </row>
    <row r="44" spans="1:18" ht="14.25" customHeight="1">
      <c r="A44" s="80"/>
      <c r="B44" s="80"/>
      <c r="C44" s="80"/>
      <c r="D44" s="80"/>
      <c r="E44" s="96"/>
      <c r="F44" s="517" t="s">
        <v>54</v>
      </c>
      <c r="G44" s="129"/>
      <c r="H44" s="531" t="s">
        <v>19</v>
      </c>
      <c r="I44" s="81">
        <f>I45+I46</f>
        <v>0</v>
      </c>
      <c r="J44" s="81">
        <f t="shared" ref="J44:L44" si="46">J45+J46</f>
        <v>0</v>
      </c>
      <c r="K44" s="81">
        <f t="shared" si="46"/>
        <v>0</v>
      </c>
      <c r="L44" s="81">
        <f t="shared" si="46"/>
        <v>0</v>
      </c>
      <c r="M44" s="81">
        <f>M45+M46</f>
        <v>1</v>
      </c>
      <c r="R44" s="89" t="s">
        <v>55</v>
      </c>
    </row>
    <row r="45" spans="1:18" ht="14.25" customHeight="1">
      <c r="A45" s="80"/>
      <c r="B45" s="80"/>
      <c r="C45" s="80"/>
      <c r="D45" s="80"/>
      <c r="E45" s="96"/>
      <c r="F45" s="80"/>
      <c r="G45" s="64" t="s">
        <v>30</v>
      </c>
      <c r="H45" s="553"/>
      <c r="I45" s="101">
        <v>0</v>
      </c>
      <c r="J45" s="101">
        <v>0</v>
      </c>
      <c r="K45" s="101">
        <v>0</v>
      </c>
      <c r="L45" s="101">
        <v>0</v>
      </c>
      <c r="M45" s="342">
        <v>1</v>
      </c>
    </row>
    <row r="46" spans="1:18" ht="14.25" customHeight="1">
      <c r="A46" s="80"/>
      <c r="B46" s="80"/>
      <c r="C46" s="80"/>
      <c r="D46" s="80"/>
      <c r="E46" s="96"/>
      <c r="F46" s="80"/>
      <c r="G46" s="65" t="s">
        <v>31</v>
      </c>
      <c r="H46" s="553"/>
      <c r="I46" s="131">
        <v>0</v>
      </c>
      <c r="J46" s="131">
        <v>0</v>
      </c>
      <c r="K46" s="131">
        <v>0</v>
      </c>
      <c r="L46" s="131">
        <v>0</v>
      </c>
      <c r="M46" s="343">
        <v>0</v>
      </c>
    </row>
    <row r="47" spans="1:18" ht="14.25" customHeight="1">
      <c r="A47" s="80"/>
      <c r="B47" s="80"/>
      <c r="C47" s="80"/>
      <c r="D47" s="80"/>
      <c r="E47" s="96"/>
      <c r="F47" s="517" t="s">
        <v>56</v>
      </c>
      <c r="G47" s="129"/>
      <c r="H47" s="553"/>
      <c r="I47" s="81">
        <f>I48+I49</f>
        <v>177</v>
      </c>
      <c r="J47" s="81">
        <f t="shared" ref="J47" si="47">J48+J49</f>
        <v>198</v>
      </c>
      <c r="K47" s="81">
        <f t="shared" ref="K47" si="48">K48+K49</f>
        <v>262</v>
      </c>
      <c r="L47" s="81">
        <f t="shared" ref="L47" si="49">L48+L49</f>
        <v>286</v>
      </c>
      <c r="M47" s="284">
        <f>M48+M49</f>
        <v>317</v>
      </c>
    </row>
    <row r="48" spans="1:18" ht="14.25" customHeight="1">
      <c r="A48" s="80"/>
      <c r="B48" s="80"/>
      <c r="C48" s="80"/>
      <c r="D48" s="80"/>
      <c r="E48" s="96"/>
      <c r="F48" s="80"/>
      <c r="G48" s="64" t="s">
        <v>30</v>
      </c>
      <c r="H48" s="553"/>
      <c r="I48" s="101">
        <v>168</v>
      </c>
      <c r="J48" s="101">
        <v>184</v>
      </c>
      <c r="K48" s="101">
        <v>247</v>
      </c>
      <c r="L48" s="101">
        <v>268</v>
      </c>
      <c r="M48" s="342">
        <v>299</v>
      </c>
    </row>
    <row r="49" spans="1:13" ht="14.25" customHeight="1">
      <c r="A49" s="80"/>
      <c r="B49" s="80"/>
      <c r="C49" s="80"/>
      <c r="D49" s="80"/>
      <c r="E49" s="96"/>
      <c r="F49" s="80"/>
      <c r="G49" s="65" t="s">
        <v>31</v>
      </c>
      <c r="H49" s="553"/>
      <c r="I49" s="131">
        <v>9</v>
      </c>
      <c r="J49" s="131">
        <v>14</v>
      </c>
      <c r="K49" s="131">
        <v>15</v>
      </c>
      <c r="L49" s="131">
        <v>18</v>
      </c>
      <c r="M49" s="343">
        <v>18</v>
      </c>
    </row>
    <row r="50" spans="1:13" ht="14.25" customHeight="1">
      <c r="A50" s="80"/>
      <c r="B50" s="80"/>
      <c r="C50" s="80"/>
      <c r="D50" s="80"/>
      <c r="E50" s="96"/>
      <c r="F50" s="517" t="s">
        <v>704</v>
      </c>
      <c r="G50" s="129"/>
      <c r="H50" s="553"/>
      <c r="I50" s="81">
        <f>I51+I52</f>
        <v>293</v>
      </c>
      <c r="J50" s="81">
        <f t="shared" ref="J50" si="50">J51+J52</f>
        <v>281</v>
      </c>
      <c r="K50" s="81">
        <f t="shared" ref="K50" si="51">K51+K52</f>
        <v>297</v>
      </c>
      <c r="L50" s="81">
        <f t="shared" ref="L50" si="52">L51+L52</f>
        <v>315</v>
      </c>
      <c r="M50" s="284">
        <f>M51+M52</f>
        <v>329</v>
      </c>
    </row>
    <row r="51" spans="1:13" ht="14.25" customHeight="1">
      <c r="A51" s="80"/>
      <c r="B51" s="80"/>
      <c r="C51" s="80"/>
      <c r="D51" s="80"/>
      <c r="E51" s="92"/>
      <c r="F51" s="80"/>
      <c r="G51" s="64" t="s">
        <v>30</v>
      </c>
      <c r="H51" s="553"/>
      <c r="I51" s="101">
        <v>289</v>
      </c>
      <c r="J51" s="101">
        <v>277</v>
      </c>
      <c r="K51" s="101">
        <v>291</v>
      </c>
      <c r="L51" s="101">
        <v>309</v>
      </c>
      <c r="M51" s="342">
        <v>322</v>
      </c>
    </row>
    <row r="52" spans="1:13" ht="14.25" customHeight="1">
      <c r="A52" s="80"/>
      <c r="B52" s="80"/>
      <c r="C52" s="80"/>
      <c r="D52" s="80"/>
      <c r="E52" s="99"/>
      <c r="F52" s="82"/>
      <c r="G52" s="65" t="s">
        <v>31</v>
      </c>
      <c r="H52" s="529"/>
      <c r="I52" s="131">
        <v>4</v>
      </c>
      <c r="J52" s="131">
        <v>4</v>
      </c>
      <c r="K52" s="131">
        <v>6</v>
      </c>
      <c r="L52" s="131">
        <v>6</v>
      </c>
      <c r="M52" s="343">
        <v>7</v>
      </c>
    </row>
    <row r="53" spans="1:13" ht="15" customHeight="1">
      <c r="A53" s="793"/>
      <c r="B53" s="792"/>
      <c r="C53" s="96"/>
      <c r="D53" s="80"/>
      <c r="E53" s="127" t="s">
        <v>57</v>
      </c>
      <c r="F53" s="118"/>
      <c r="G53" s="118"/>
      <c r="H53" s="119" t="s">
        <v>19</v>
      </c>
      <c r="I53" s="115">
        <f>I54+I56</f>
        <v>2072</v>
      </c>
      <c r="J53" s="115">
        <f>J54+J56</f>
        <v>2246</v>
      </c>
      <c r="K53" s="115">
        <f>K54+K56</f>
        <v>2333</v>
      </c>
      <c r="L53" s="115">
        <f>L54+L56</f>
        <v>2466</v>
      </c>
      <c r="M53" s="115">
        <f>M54+M56</f>
        <v>2532</v>
      </c>
    </row>
    <row r="54" spans="1:13" ht="15" customHeight="1">
      <c r="A54" s="794"/>
      <c r="B54" s="792"/>
      <c r="C54" s="80"/>
      <c r="D54" s="80"/>
      <c r="E54" s="93"/>
      <c r="F54" s="138"/>
      <c r="G54" s="759" t="s">
        <v>27</v>
      </c>
      <c r="H54" s="523" t="s">
        <v>19</v>
      </c>
      <c r="I54" s="123">
        <f>I59+I62+I65</f>
        <v>1715</v>
      </c>
      <c r="J54" s="123">
        <f t="shared" ref="J54:L54" si="53">J59+J62+J65</f>
        <v>1868</v>
      </c>
      <c r="K54" s="123">
        <f t="shared" si="53"/>
        <v>1930</v>
      </c>
      <c r="L54" s="123">
        <f t="shared" si="53"/>
        <v>2040</v>
      </c>
      <c r="M54" s="123">
        <f>M59+M62+M65</f>
        <v>2079</v>
      </c>
    </row>
    <row r="55" spans="1:13" ht="15" customHeight="1">
      <c r="A55" s="794"/>
      <c r="B55" s="792"/>
      <c r="C55" s="80"/>
      <c r="D55" s="80"/>
      <c r="E55" s="96"/>
      <c r="F55" s="139"/>
      <c r="G55" s="760"/>
      <c r="H55" s="132" t="s">
        <v>461</v>
      </c>
      <c r="I55" s="122">
        <f>I54/I53*100</f>
        <v>82.770270270270274</v>
      </c>
      <c r="J55" s="122">
        <f t="shared" ref="J55" si="54">J54/J53*100</f>
        <v>83.170080142475513</v>
      </c>
      <c r="K55" s="122">
        <f t="shared" ref="K55" si="55">K54/K53*100</f>
        <v>82.726103729104167</v>
      </c>
      <c r="L55" s="122">
        <f t="shared" ref="L55" si="56">L54/L53*100</f>
        <v>82.725060827250601</v>
      </c>
      <c r="M55" s="345">
        <f>M54/M53*100</f>
        <v>82.109004739336484</v>
      </c>
    </row>
    <row r="56" spans="1:13" ht="15" customHeight="1">
      <c r="A56" s="794"/>
      <c r="B56" s="80"/>
      <c r="C56" s="80"/>
      <c r="D56" s="80"/>
      <c r="E56" s="96"/>
      <c r="F56" s="139"/>
      <c r="G56" s="761" t="s">
        <v>28</v>
      </c>
      <c r="H56" s="525" t="s">
        <v>19</v>
      </c>
      <c r="I56" s="124">
        <f>I60+I63+I66</f>
        <v>357</v>
      </c>
      <c r="J56" s="124">
        <f>J60+J63+J66</f>
        <v>378</v>
      </c>
      <c r="K56" s="124">
        <f>K60+K63+K66</f>
        <v>403</v>
      </c>
      <c r="L56" s="124">
        <f>L60+L63+L66</f>
        <v>426</v>
      </c>
      <c r="M56" s="124">
        <f>M60+M63+M66</f>
        <v>453</v>
      </c>
    </row>
    <row r="57" spans="1:13" ht="15" customHeight="1">
      <c r="A57" s="794"/>
      <c r="B57" s="80"/>
      <c r="C57" s="80"/>
      <c r="D57" s="80"/>
      <c r="E57" s="96"/>
      <c r="F57" s="140"/>
      <c r="G57" s="762"/>
      <c r="H57" s="133" t="s">
        <v>461</v>
      </c>
      <c r="I57" s="121">
        <f>I56/I53*100</f>
        <v>17.22972972972973</v>
      </c>
      <c r="J57" s="121">
        <f>J56/J53*100</f>
        <v>16.829919857524487</v>
      </c>
      <c r="K57" s="121">
        <f t="shared" ref="K57" si="57">K56/K53*100</f>
        <v>17.273896270895843</v>
      </c>
      <c r="L57" s="121">
        <f>L56/L53*100</f>
        <v>17.274939172749392</v>
      </c>
      <c r="M57" s="346">
        <f>M56/M53*100</f>
        <v>17.890995260663505</v>
      </c>
    </row>
    <row r="58" spans="1:13" ht="15" customHeight="1">
      <c r="A58" s="794"/>
      <c r="B58" s="80"/>
      <c r="C58" s="80"/>
      <c r="D58" s="80"/>
      <c r="E58" s="80"/>
      <c r="F58" s="517" t="s">
        <v>54</v>
      </c>
      <c r="G58" s="129"/>
      <c r="H58" s="531" t="s">
        <v>19</v>
      </c>
      <c r="I58" s="81">
        <f>I59+I60</f>
        <v>584</v>
      </c>
      <c r="J58" s="81">
        <f t="shared" ref="J58" si="58">J59+J60</f>
        <v>688</v>
      </c>
      <c r="K58" s="81">
        <f t="shared" ref="K58" si="59">K59+K60</f>
        <v>771</v>
      </c>
      <c r="L58" s="81">
        <f t="shared" ref="L58" si="60">L59+L60</f>
        <v>842</v>
      </c>
      <c r="M58" s="284">
        <f>M59+M60</f>
        <v>876</v>
      </c>
    </row>
    <row r="59" spans="1:13" ht="15" customHeight="1">
      <c r="A59" s="794"/>
      <c r="B59" s="80"/>
      <c r="C59" s="80"/>
      <c r="D59" s="80"/>
      <c r="E59" s="80"/>
      <c r="F59" s="75"/>
      <c r="G59" s="64" t="s">
        <v>30</v>
      </c>
      <c r="H59" s="553"/>
      <c r="I59" s="101">
        <v>468</v>
      </c>
      <c r="J59" s="101">
        <v>558</v>
      </c>
      <c r="K59" s="101">
        <v>628</v>
      </c>
      <c r="L59" s="101">
        <v>680</v>
      </c>
      <c r="M59" s="342">
        <v>702</v>
      </c>
    </row>
    <row r="60" spans="1:13" ht="15" customHeight="1">
      <c r="A60" s="80"/>
      <c r="B60" s="80"/>
      <c r="C60" s="80"/>
      <c r="D60" s="80"/>
      <c r="E60" s="80"/>
      <c r="F60" s="82"/>
      <c r="G60" s="65" t="s">
        <v>31</v>
      </c>
      <c r="H60" s="553"/>
      <c r="I60" s="131">
        <v>116</v>
      </c>
      <c r="J60" s="131">
        <v>130</v>
      </c>
      <c r="K60" s="131">
        <v>143</v>
      </c>
      <c r="L60" s="131">
        <v>162</v>
      </c>
      <c r="M60" s="343">
        <v>174</v>
      </c>
    </row>
    <row r="61" spans="1:13" ht="15" customHeight="1">
      <c r="A61" s="80"/>
      <c r="B61" s="80"/>
      <c r="C61" s="80"/>
      <c r="D61" s="80"/>
      <c r="E61" s="80"/>
      <c r="F61" s="517" t="s">
        <v>56</v>
      </c>
      <c r="G61" s="129"/>
      <c r="H61" s="544"/>
      <c r="I61" s="81">
        <f>I62+I63</f>
        <v>908</v>
      </c>
      <c r="J61" s="81">
        <f t="shared" ref="J61" si="61">J62+J63</f>
        <v>938</v>
      </c>
      <c r="K61" s="81">
        <f t="shared" ref="K61" si="62">K62+K63</f>
        <v>911</v>
      </c>
      <c r="L61" s="81">
        <f t="shared" ref="L61" si="63">L62+L63</f>
        <v>963</v>
      </c>
      <c r="M61" s="284">
        <f>M62+M63</f>
        <v>980</v>
      </c>
    </row>
    <row r="62" spans="1:13" ht="15" customHeight="1">
      <c r="A62" s="80"/>
      <c r="B62" s="80"/>
      <c r="C62" s="80"/>
      <c r="D62" s="80"/>
      <c r="E62" s="80"/>
      <c r="F62" s="75"/>
      <c r="G62" s="64" t="s">
        <v>30</v>
      </c>
      <c r="H62" s="553"/>
      <c r="I62" s="101">
        <v>737</v>
      </c>
      <c r="J62" s="101">
        <v>768</v>
      </c>
      <c r="K62" s="101">
        <v>739</v>
      </c>
      <c r="L62" s="101">
        <v>791</v>
      </c>
      <c r="M62" s="342">
        <v>799</v>
      </c>
    </row>
    <row r="63" spans="1:13" ht="15" customHeight="1">
      <c r="A63" s="80"/>
      <c r="B63" s="80"/>
      <c r="C63" s="80"/>
      <c r="D63" s="80"/>
      <c r="E63" s="80"/>
      <c r="F63" s="82"/>
      <c r="G63" s="65" t="s">
        <v>31</v>
      </c>
      <c r="H63" s="553"/>
      <c r="I63" s="131">
        <v>171</v>
      </c>
      <c r="J63" s="131">
        <v>170</v>
      </c>
      <c r="K63" s="131">
        <v>172</v>
      </c>
      <c r="L63" s="131">
        <v>172</v>
      </c>
      <c r="M63" s="343">
        <v>181</v>
      </c>
    </row>
    <row r="64" spans="1:13" ht="15" customHeight="1">
      <c r="A64" s="80"/>
      <c r="B64" s="80"/>
      <c r="C64" s="80"/>
      <c r="D64" s="80"/>
      <c r="E64" s="80"/>
      <c r="F64" s="517" t="s">
        <v>704</v>
      </c>
      <c r="G64" s="83"/>
      <c r="H64" s="80"/>
      <c r="I64" s="81">
        <f>I65+I66</f>
        <v>580</v>
      </c>
      <c r="J64" s="81">
        <f t="shared" ref="J64" si="64">J65+J66</f>
        <v>620</v>
      </c>
      <c r="K64" s="81">
        <f t="shared" ref="K64" si="65">K65+K66</f>
        <v>651</v>
      </c>
      <c r="L64" s="81">
        <f t="shared" ref="L64" si="66">L65+L66</f>
        <v>661</v>
      </c>
      <c r="M64" s="284">
        <f>M65+M66</f>
        <v>676</v>
      </c>
    </row>
    <row r="65" spans="1:14" ht="15" customHeight="1">
      <c r="A65" s="80"/>
      <c r="B65" s="80"/>
      <c r="C65" s="80"/>
      <c r="D65" s="80"/>
      <c r="E65" s="80"/>
      <c r="F65" s="75"/>
      <c r="G65" s="64" t="s">
        <v>30</v>
      </c>
      <c r="H65" s="553"/>
      <c r="I65" s="101">
        <v>510</v>
      </c>
      <c r="J65" s="101">
        <v>542</v>
      </c>
      <c r="K65" s="101">
        <v>563</v>
      </c>
      <c r="L65" s="101">
        <v>569</v>
      </c>
      <c r="M65" s="342">
        <v>578</v>
      </c>
    </row>
    <row r="66" spans="1:14" s="92" customFormat="1" ht="15" customHeight="1">
      <c r="A66" s="80"/>
      <c r="B66" s="80"/>
      <c r="C66" s="80"/>
      <c r="D66" s="80"/>
      <c r="E66" s="82"/>
      <c r="F66" s="82"/>
      <c r="G66" s="65" t="s">
        <v>31</v>
      </c>
      <c r="H66" s="529"/>
      <c r="I66" s="131">
        <v>70</v>
      </c>
      <c r="J66" s="131">
        <v>78</v>
      </c>
      <c r="K66" s="131">
        <v>88</v>
      </c>
      <c r="L66" s="131">
        <v>92</v>
      </c>
      <c r="M66" s="343">
        <v>98</v>
      </c>
      <c r="N66" s="22"/>
    </row>
    <row r="67" spans="1:14" s="92" customFormat="1" ht="25.5" customHeight="1">
      <c r="A67" s="80"/>
      <c r="B67" s="80"/>
      <c r="C67" s="80"/>
      <c r="D67" s="80"/>
      <c r="E67" s="776" t="s">
        <v>504</v>
      </c>
      <c r="F67" s="777"/>
      <c r="G67" s="778"/>
      <c r="H67" s="119" t="s">
        <v>19</v>
      </c>
      <c r="I67" s="115">
        <f>I68+I70</f>
        <v>271</v>
      </c>
      <c r="J67" s="115">
        <f t="shared" ref="J67:L67" si="67">J68+J70</f>
        <v>268</v>
      </c>
      <c r="K67" s="115">
        <f t="shared" si="67"/>
        <v>244</v>
      </c>
      <c r="L67" s="115">
        <f t="shared" si="67"/>
        <v>209</v>
      </c>
      <c r="M67" s="115">
        <f>M68+M70</f>
        <v>163</v>
      </c>
      <c r="N67" s="22"/>
    </row>
    <row r="68" spans="1:14" s="92" customFormat="1" ht="15" customHeight="1">
      <c r="A68" s="80"/>
      <c r="B68" s="80"/>
      <c r="C68" s="80"/>
      <c r="D68" s="80"/>
      <c r="E68" s="93"/>
      <c r="F68" s="95"/>
      <c r="G68" s="759" t="s">
        <v>27</v>
      </c>
      <c r="H68" s="523" t="s">
        <v>19</v>
      </c>
      <c r="I68" s="123">
        <v>235</v>
      </c>
      <c r="J68" s="123">
        <v>232</v>
      </c>
      <c r="K68" s="123">
        <v>213</v>
      </c>
      <c r="L68" s="123">
        <v>180</v>
      </c>
      <c r="M68" s="342">
        <v>137</v>
      </c>
      <c r="N68" s="22"/>
    </row>
    <row r="69" spans="1:14" s="92" customFormat="1" ht="15" customHeight="1">
      <c r="A69" s="80"/>
      <c r="B69" s="80"/>
      <c r="C69" s="80"/>
      <c r="D69" s="80"/>
      <c r="E69" s="96"/>
      <c r="F69" s="97"/>
      <c r="G69" s="760"/>
      <c r="H69" s="132" t="s">
        <v>461</v>
      </c>
      <c r="I69" s="122">
        <f>I68/I67*100</f>
        <v>86.715867158671585</v>
      </c>
      <c r="J69" s="122">
        <f t="shared" ref="J69" si="68">J68/J67*100</f>
        <v>86.567164179104466</v>
      </c>
      <c r="K69" s="122">
        <f t="shared" ref="K69" si="69">K68/K67*100</f>
        <v>87.295081967213122</v>
      </c>
      <c r="L69" s="122">
        <f t="shared" ref="L69" si="70">L68/L67*100</f>
        <v>86.124401913875602</v>
      </c>
      <c r="M69" s="345">
        <f>M68/M67*100</f>
        <v>84.049079754601223</v>
      </c>
      <c r="N69" s="22"/>
    </row>
    <row r="70" spans="1:14" s="92" customFormat="1" ht="15" customHeight="1">
      <c r="A70" s="80"/>
      <c r="B70" s="80"/>
      <c r="C70" s="80"/>
      <c r="D70" s="80"/>
      <c r="E70" s="96"/>
      <c r="F70" s="97"/>
      <c r="G70" s="761" t="s">
        <v>28</v>
      </c>
      <c r="H70" s="525" t="s">
        <v>19</v>
      </c>
      <c r="I70" s="124">
        <v>36</v>
      </c>
      <c r="J70" s="124">
        <v>36</v>
      </c>
      <c r="K70" s="124">
        <v>31</v>
      </c>
      <c r="L70" s="124">
        <v>29</v>
      </c>
      <c r="M70" s="344">
        <v>26</v>
      </c>
      <c r="N70" s="22"/>
    </row>
    <row r="71" spans="1:14" s="92" customFormat="1" ht="15" customHeight="1">
      <c r="A71" s="82"/>
      <c r="B71" s="82"/>
      <c r="C71" s="82"/>
      <c r="D71" s="100"/>
      <c r="E71" s="98"/>
      <c r="F71" s="100"/>
      <c r="G71" s="762"/>
      <c r="H71" s="133" t="s">
        <v>461</v>
      </c>
      <c r="I71" s="121">
        <f>I70/I67*100</f>
        <v>13.284132841328415</v>
      </c>
      <c r="J71" s="121">
        <f>J70/J67*100</f>
        <v>13.432835820895523</v>
      </c>
      <c r="K71" s="121">
        <f t="shared" ref="K71" si="71">K70/K67*100</f>
        <v>12.704918032786885</v>
      </c>
      <c r="L71" s="121">
        <f>L70/L67*100</f>
        <v>13.875598086124402</v>
      </c>
      <c r="M71" s="121">
        <f>M70/M67*100</f>
        <v>15.950920245398773</v>
      </c>
      <c r="N71" s="22"/>
    </row>
    <row r="72" spans="1:14" s="92" customFormat="1" ht="29.25" customHeight="1">
      <c r="A72" s="782" t="s">
        <v>46</v>
      </c>
      <c r="B72" s="792" t="s">
        <v>383</v>
      </c>
      <c r="C72" s="80"/>
      <c r="D72" s="779" t="s">
        <v>372</v>
      </c>
      <c r="E72" s="780"/>
      <c r="F72" s="780"/>
      <c r="G72" s="781"/>
      <c r="H72" s="85" t="s">
        <v>51</v>
      </c>
      <c r="I72" s="145">
        <f>I73+I75</f>
        <v>3327</v>
      </c>
      <c r="J72" s="145">
        <f t="shared" ref="J72:L72" si="72">J73+J75</f>
        <v>3011</v>
      </c>
      <c r="K72" s="145">
        <f t="shared" si="72"/>
        <v>3039</v>
      </c>
      <c r="L72" s="145">
        <f t="shared" si="72"/>
        <v>2699</v>
      </c>
      <c r="M72" s="86">
        <f>M73+M75</f>
        <v>2671</v>
      </c>
      <c r="N72" s="22"/>
    </row>
    <row r="73" spans="1:14" s="92" customFormat="1" ht="15" customHeight="1">
      <c r="A73" s="791"/>
      <c r="B73" s="792"/>
      <c r="C73" s="80"/>
      <c r="D73" s="534"/>
      <c r="E73" s="93"/>
      <c r="F73" s="95"/>
      <c r="G73" s="759" t="s">
        <v>27</v>
      </c>
      <c r="H73" s="523" t="s">
        <v>19</v>
      </c>
      <c r="I73" s="101">
        <f>I78+I92+I106</f>
        <v>2707</v>
      </c>
      <c r="J73" s="101">
        <f>J78+J92+J106</f>
        <v>2456</v>
      </c>
      <c r="K73" s="101">
        <f t="shared" ref="K73:L73" si="73">K78+K92+K106</f>
        <v>2461</v>
      </c>
      <c r="L73" s="101">
        <f t="shared" si="73"/>
        <v>2126</v>
      </c>
      <c r="M73" s="101">
        <f>M78+M92+M106</f>
        <v>2101</v>
      </c>
      <c r="N73" s="22"/>
    </row>
    <row r="74" spans="1:14" s="92" customFormat="1" ht="15" customHeight="1">
      <c r="A74" s="791"/>
      <c r="B74" s="792"/>
      <c r="C74" s="80"/>
      <c r="D74" s="535"/>
      <c r="E74" s="96"/>
      <c r="F74" s="97"/>
      <c r="G74" s="760"/>
      <c r="H74" s="524" t="s">
        <v>461</v>
      </c>
      <c r="I74" s="122">
        <f>I73/I72*100</f>
        <v>81.364592726179737</v>
      </c>
      <c r="J74" s="122">
        <f t="shared" ref="J74" si="74">J73/J72*100</f>
        <v>81.567585519760883</v>
      </c>
      <c r="K74" s="122">
        <f t="shared" ref="K74" si="75">K73/K72*100</f>
        <v>80.980585718986504</v>
      </c>
      <c r="L74" s="122">
        <f t="shared" ref="L74" si="76">L73/L72*100</f>
        <v>78.769914783253057</v>
      </c>
      <c r="M74" s="122">
        <f>M73/M72*100</f>
        <v>78.65967802321228</v>
      </c>
      <c r="N74" s="22"/>
    </row>
    <row r="75" spans="1:14" s="92" customFormat="1" ht="15" customHeight="1">
      <c r="A75" s="791"/>
      <c r="B75" s="80"/>
      <c r="C75" s="80"/>
      <c r="D75" s="535"/>
      <c r="E75" s="96"/>
      <c r="F75" s="97"/>
      <c r="G75" s="761" t="s">
        <v>28</v>
      </c>
      <c r="H75" s="525" t="s">
        <v>19</v>
      </c>
      <c r="I75" s="102">
        <f>I80+I94+I108</f>
        <v>620</v>
      </c>
      <c r="J75" s="102">
        <f>J80+J94+J108</f>
        <v>555</v>
      </c>
      <c r="K75" s="102">
        <f t="shared" ref="K75:L75" si="77">K80+K94+K108</f>
        <v>578</v>
      </c>
      <c r="L75" s="102">
        <f t="shared" si="77"/>
        <v>573</v>
      </c>
      <c r="M75" s="102">
        <f>M80+M94+M108</f>
        <v>570</v>
      </c>
      <c r="N75" s="22"/>
    </row>
    <row r="76" spans="1:14" s="92" customFormat="1" ht="15" customHeight="1">
      <c r="A76" s="791"/>
      <c r="B76" s="80"/>
      <c r="C76" s="80"/>
      <c r="D76" s="535"/>
      <c r="E76" s="98"/>
      <c r="F76" s="100"/>
      <c r="G76" s="762"/>
      <c r="H76" s="526" t="s">
        <v>461</v>
      </c>
      <c r="I76" s="121">
        <f>I75/I72*100</f>
        <v>18.63540727382026</v>
      </c>
      <c r="J76" s="121">
        <f>J75/J72*100</f>
        <v>18.432414480239125</v>
      </c>
      <c r="K76" s="121">
        <f t="shared" ref="K76" si="78">K75/K72*100</f>
        <v>19.019414281013493</v>
      </c>
      <c r="L76" s="121">
        <f>L75/L72*100</f>
        <v>21.230085216746943</v>
      </c>
      <c r="M76" s="121">
        <f>M75/M72*100</f>
        <v>21.34032197678772</v>
      </c>
      <c r="N76" s="22"/>
    </row>
    <row r="77" spans="1:14" s="92" customFormat="1" ht="15" customHeight="1">
      <c r="A77" s="791"/>
      <c r="B77" s="80"/>
      <c r="C77" s="80"/>
      <c r="D77" s="80"/>
      <c r="E77" s="126" t="s">
        <v>53</v>
      </c>
      <c r="F77" s="118"/>
      <c r="G77" s="118"/>
      <c r="H77" s="119" t="s">
        <v>19</v>
      </c>
      <c r="I77" s="39">
        <f>I78+I80</f>
        <v>270</v>
      </c>
      <c r="J77" s="39">
        <f t="shared" ref="J77:L77" si="79">J78+J80</f>
        <v>240</v>
      </c>
      <c r="K77" s="39">
        <f t="shared" si="79"/>
        <v>234</v>
      </c>
      <c r="L77" s="39">
        <f t="shared" si="79"/>
        <v>220</v>
      </c>
      <c r="M77" s="115">
        <f>M78+M80</f>
        <v>210</v>
      </c>
      <c r="N77" s="22"/>
    </row>
    <row r="78" spans="1:14" s="155" customFormat="1" ht="15" customHeight="1">
      <c r="A78" s="791"/>
      <c r="B78" s="80"/>
      <c r="C78" s="87"/>
      <c r="D78" s="87"/>
      <c r="E78" s="135"/>
      <c r="F78" s="107"/>
      <c r="G78" s="759" t="s">
        <v>27</v>
      </c>
      <c r="H78" s="523" t="s">
        <v>19</v>
      </c>
      <c r="I78" s="123">
        <f>I83+I86+I89</f>
        <v>267</v>
      </c>
      <c r="J78" s="123">
        <f t="shared" ref="J78:L78" si="80">J83+J86+J89</f>
        <v>237</v>
      </c>
      <c r="K78" s="123">
        <f t="shared" si="80"/>
        <v>231</v>
      </c>
      <c r="L78" s="123">
        <f t="shared" si="80"/>
        <v>217</v>
      </c>
      <c r="M78" s="123">
        <f>M83+M86+M89</f>
        <v>204</v>
      </c>
      <c r="N78" s="598"/>
    </row>
    <row r="79" spans="1:14" s="155" customFormat="1" ht="15" customHeight="1">
      <c r="A79" s="87"/>
      <c r="B79" s="87"/>
      <c r="C79" s="87"/>
      <c r="D79" s="87"/>
      <c r="E79" s="136"/>
      <c r="F79" s="109"/>
      <c r="G79" s="760"/>
      <c r="H79" s="132" t="s">
        <v>461</v>
      </c>
      <c r="I79" s="122">
        <f>I78/I77*100</f>
        <v>98.888888888888886</v>
      </c>
      <c r="J79" s="122">
        <f t="shared" ref="J79" si="81">J78/J77*100</f>
        <v>98.75</v>
      </c>
      <c r="K79" s="122">
        <f t="shared" ref="K79" si="82">K78/K77*100</f>
        <v>98.71794871794873</v>
      </c>
      <c r="L79" s="122">
        <f t="shared" ref="L79" si="83">L78/L77*100</f>
        <v>98.636363636363626</v>
      </c>
      <c r="M79" s="122">
        <f>M78/M77*100</f>
        <v>97.142857142857139</v>
      </c>
      <c r="N79" s="598"/>
    </row>
    <row r="80" spans="1:14" s="155" customFormat="1" ht="15" customHeight="1">
      <c r="A80" s="87"/>
      <c r="B80" s="87"/>
      <c r="C80" s="87"/>
      <c r="D80" s="87"/>
      <c r="E80" s="136"/>
      <c r="F80" s="109"/>
      <c r="G80" s="761" t="s">
        <v>28</v>
      </c>
      <c r="H80" s="525" t="s">
        <v>19</v>
      </c>
      <c r="I80" s="124">
        <f>I84+I87+I90</f>
        <v>3</v>
      </c>
      <c r="J80" s="124">
        <f>J84+J87+J90</f>
        <v>3</v>
      </c>
      <c r="K80" s="124">
        <f>K84+K87+K90</f>
        <v>3</v>
      </c>
      <c r="L80" s="124">
        <f>L84+L87+L90</f>
        <v>3</v>
      </c>
      <c r="M80" s="124">
        <f>M84+M87+M90</f>
        <v>6</v>
      </c>
      <c r="N80" s="598"/>
    </row>
    <row r="81" spans="1:14" s="155" customFormat="1" ht="15" customHeight="1">
      <c r="A81" s="87"/>
      <c r="B81" s="87"/>
      <c r="C81" s="87"/>
      <c r="D81" s="87"/>
      <c r="E81" s="136"/>
      <c r="F81" s="111"/>
      <c r="G81" s="762"/>
      <c r="H81" s="133" t="s">
        <v>461</v>
      </c>
      <c r="I81" s="121">
        <f>I80/I77*100</f>
        <v>1.1111111111111112</v>
      </c>
      <c r="J81" s="121">
        <f>J80/J77*100</f>
        <v>1.25</v>
      </c>
      <c r="K81" s="121">
        <f t="shared" ref="K81" si="84">K80/K77*100</f>
        <v>1.2820512820512819</v>
      </c>
      <c r="L81" s="121">
        <f>L80/L77*100</f>
        <v>1.3636363636363635</v>
      </c>
      <c r="M81" s="121">
        <f>M80/M77*100</f>
        <v>2.8571428571428572</v>
      </c>
      <c r="N81" s="598"/>
    </row>
    <row r="82" spans="1:14" s="92" customFormat="1" ht="15" customHeight="1">
      <c r="A82" s="80"/>
      <c r="B82" s="80"/>
      <c r="C82" s="80"/>
      <c r="D82" s="80"/>
      <c r="E82" s="96"/>
      <c r="F82" s="517" t="s">
        <v>54</v>
      </c>
      <c r="G82" s="83"/>
      <c r="H82" s="531" t="s">
        <v>19</v>
      </c>
      <c r="I82" s="81">
        <f>I83+I84</f>
        <v>0</v>
      </c>
      <c r="J82" s="81">
        <f t="shared" ref="J82" si="85">J83+J84</f>
        <v>0</v>
      </c>
      <c r="K82" s="81">
        <f t="shared" ref="K82" si="86">K83+K84</f>
        <v>0</v>
      </c>
      <c r="L82" s="81">
        <f t="shared" ref="L82" si="87">L83+L84</f>
        <v>0</v>
      </c>
      <c r="M82" s="81">
        <f>M83+M84</f>
        <v>0</v>
      </c>
      <c r="N82" s="22"/>
    </row>
    <row r="83" spans="1:14" s="92" customFormat="1" ht="15" customHeight="1">
      <c r="A83" s="80"/>
      <c r="B83" s="80"/>
      <c r="C83" s="80"/>
      <c r="D83" s="80"/>
      <c r="E83" s="96"/>
      <c r="F83" s="80"/>
      <c r="G83" s="64" t="s">
        <v>30</v>
      </c>
      <c r="H83" s="553"/>
      <c r="I83" s="43">
        <v>0</v>
      </c>
      <c r="J83" s="43">
        <v>0</v>
      </c>
      <c r="K83" s="43">
        <v>0</v>
      </c>
      <c r="L83" s="43">
        <v>0</v>
      </c>
      <c r="M83" s="342">
        <v>0</v>
      </c>
      <c r="N83" s="22"/>
    </row>
    <row r="84" spans="1:14" s="92" customFormat="1" ht="15" customHeight="1">
      <c r="A84" s="80"/>
      <c r="B84" s="80"/>
      <c r="C84" s="80"/>
      <c r="D84" s="80"/>
      <c r="E84" s="96"/>
      <c r="F84" s="80"/>
      <c r="G84" s="65" t="s">
        <v>31</v>
      </c>
      <c r="H84" s="553"/>
      <c r="I84" s="66">
        <v>0</v>
      </c>
      <c r="J84" s="66">
        <v>0</v>
      </c>
      <c r="K84" s="66">
        <v>0</v>
      </c>
      <c r="L84" s="66">
        <v>0</v>
      </c>
      <c r="M84" s="343">
        <v>0</v>
      </c>
      <c r="N84" s="22"/>
    </row>
    <row r="85" spans="1:14" s="92" customFormat="1" ht="15" customHeight="1">
      <c r="A85" s="80"/>
      <c r="B85" s="80"/>
      <c r="C85" s="80"/>
      <c r="D85" s="80"/>
      <c r="E85" s="96"/>
      <c r="F85" s="517" t="s">
        <v>56</v>
      </c>
      <c r="G85" s="83"/>
      <c r="H85" s="553"/>
      <c r="I85" s="81">
        <f>I86+I87</f>
        <v>92</v>
      </c>
      <c r="J85" s="81">
        <f t="shared" ref="J85" si="88">J86+J87</f>
        <v>82</v>
      </c>
      <c r="K85" s="81">
        <f t="shared" ref="K85" si="89">K86+K87</f>
        <v>75</v>
      </c>
      <c r="L85" s="81">
        <f t="shared" ref="L85" si="90">L86+L87</f>
        <v>72</v>
      </c>
      <c r="M85" s="284">
        <f>M86+M87</f>
        <v>65</v>
      </c>
      <c r="N85" s="22"/>
    </row>
    <row r="86" spans="1:14" s="92" customFormat="1" ht="15" customHeight="1">
      <c r="A86" s="80"/>
      <c r="B86" s="80"/>
      <c r="C86" s="80"/>
      <c r="D86" s="80"/>
      <c r="E86" s="96"/>
      <c r="F86" s="80"/>
      <c r="G86" s="64" t="s">
        <v>30</v>
      </c>
      <c r="H86" s="553"/>
      <c r="I86" s="43">
        <v>89</v>
      </c>
      <c r="J86" s="43">
        <v>80</v>
      </c>
      <c r="K86" s="43">
        <v>73</v>
      </c>
      <c r="L86" s="43">
        <v>70</v>
      </c>
      <c r="M86" s="342">
        <v>62</v>
      </c>
      <c r="N86" s="22"/>
    </row>
    <row r="87" spans="1:14" s="92" customFormat="1" ht="15" customHeight="1">
      <c r="A87" s="80"/>
      <c r="B87" s="80"/>
      <c r="C87" s="80"/>
      <c r="D87" s="80"/>
      <c r="E87" s="96"/>
      <c r="F87" s="80"/>
      <c r="G87" s="65" t="s">
        <v>31</v>
      </c>
      <c r="H87" s="553"/>
      <c r="I87" s="66">
        <v>3</v>
      </c>
      <c r="J87" s="66">
        <v>2</v>
      </c>
      <c r="K87" s="66">
        <v>2</v>
      </c>
      <c r="L87" s="66">
        <v>2</v>
      </c>
      <c r="M87" s="343">
        <v>3</v>
      </c>
      <c r="N87" s="22"/>
    </row>
    <row r="88" spans="1:14" s="92" customFormat="1" ht="15" customHeight="1">
      <c r="A88" s="80"/>
      <c r="B88" s="80"/>
      <c r="C88" s="80"/>
      <c r="D88" s="80"/>
      <c r="E88" s="96"/>
      <c r="F88" s="517" t="s">
        <v>704</v>
      </c>
      <c r="G88" s="83"/>
      <c r="H88" s="553"/>
      <c r="I88" s="81">
        <f>I89+I90</f>
        <v>178</v>
      </c>
      <c r="J88" s="81">
        <f t="shared" ref="J88" si="91">J89+J90</f>
        <v>158</v>
      </c>
      <c r="K88" s="81">
        <f t="shared" ref="K88" si="92">K89+K90</f>
        <v>159</v>
      </c>
      <c r="L88" s="81">
        <f t="shared" ref="L88" si="93">L89+L90</f>
        <v>148</v>
      </c>
      <c r="M88" s="284">
        <f>M89+M90</f>
        <v>145</v>
      </c>
      <c r="N88" s="22"/>
    </row>
    <row r="89" spans="1:14" s="92" customFormat="1" ht="15" customHeight="1">
      <c r="A89" s="80"/>
      <c r="B89" s="80"/>
      <c r="C89" s="80"/>
      <c r="D89" s="80"/>
      <c r="E89" s="96"/>
      <c r="F89" s="80"/>
      <c r="G89" s="64" t="s">
        <v>30</v>
      </c>
      <c r="H89" s="553"/>
      <c r="I89" s="43">
        <v>178</v>
      </c>
      <c r="J89" s="43">
        <v>157</v>
      </c>
      <c r="K89" s="43">
        <v>158</v>
      </c>
      <c r="L89" s="43">
        <v>147</v>
      </c>
      <c r="M89" s="342">
        <v>142</v>
      </c>
      <c r="N89" s="22"/>
    </row>
    <row r="90" spans="1:14" s="92" customFormat="1" ht="15" customHeight="1">
      <c r="A90" s="80"/>
      <c r="B90" s="80"/>
      <c r="C90" s="80"/>
      <c r="D90" s="80"/>
      <c r="E90" s="82"/>
      <c r="F90" s="82"/>
      <c r="G90" s="65" t="s">
        <v>31</v>
      </c>
      <c r="H90" s="529"/>
      <c r="I90" s="66">
        <v>0</v>
      </c>
      <c r="J90" s="66">
        <v>1</v>
      </c>
      <c r="K90" s="66">
        <v>1</v>
      </c>
      <c r="L90" s="66">
        <v>1</v>
      </c>
      <c r="M90" s="343">
        <v>3</v>
      </c>
      <c r="N90" s="22"/>
    </row>
    <row r="91" spans="1:14" s="92" customFormat="1" ht="15" customHeight="1">
      <c r="A91" s="793"/>
      <c r="B91" s="792"/>
      <c r="C91" s="80"/>
      <c r="D91" s="797"/>
      <c r="E91" s="118" t="s">
        <v>57</v>
      </c>
      <c r="F91" s="118"/>
      <c r="G91" s="118"/>
      <c r="H91" s="119" t="s">
        <v>19</v>
      </c>
      <c r="I91" s="39">
        <f>I92+I94</f>
        <v>2659</v>
      </c>
      <c r="J91" s="39">
        <f t="shared" ref="J91" si="94">J92+J94</f>
        <v>2453</v>
      </c>
      <c r="K91" s="39">
        <f t="shared" ref="K91" si="95">K92+K94</f>
        <v>2449</v>
      </c>
      <c r="L91" s="39">
        <f t="shared" ref="L91" si="96">L92+L94</f>
        <v>2201</v>
      </c>
      <c r="M91" s="115">
        <f>M92+M94</f>
        <v>2227</v>
      </c>
      <c r="N91" s="22"/>
    </row>
    <row r="92" spans="1:14" s="92" customFormat="1" ht="15" customHeight="1">
      <c r="A92" s="794"/>
      <c r="B92" s="792"/>
      <c r="C92" s="80"/>
      <c r="D92" s="792"/>
      <c r="E92" s="135"/>
      <c r="F92" s="107"/>
      <c r="G92" s="759" t="s">
        <v>27</v>
      </c>
      <c r="H92" s="523" t="s">
        <v>19</v>
      </c>
      <c r="I92" s="123">
        <f>I97+I100+I103</f>
        <v>2173</v>
      </c>
      <c r="J92" s="123">
        <f t="shared" ref="J92:K92" si="97">J97+J100+J103</f>
        <v>2008</v>
      </c>
      <c r="K92" s="123">
        <f t="shared" si="97"/>
        <v>2001</v>
      </c>
      <c r="L92" s="123">
        <f>L97+L100+L103</f>
        <v>1752</v>
      </c>
      <c r="M92" s="123">
        <f>M97+M100+M103</f>
        <v>1779</v>
      </c>
      <c r="N92" s="22"/>
    </row>
    <row r="93" spans="1:14" s="92" customFormat="1" ht="15" customHeight="1">
      <c r="A93" s="794"/>
      <c r="B93" s="792"/>
      <c r="C93" s="80"/>
      <c r="D93" s="792"/>
      <c r="E93" s="136"/>
      <c r="F93" s="109"/>
      <c r="G93" s="760"/>
      <c r="H93" s="132" t="s">
        <v>461</v>
      </c>
      <c r="I93" s="122">
        <f>I92/I91*100</f>
        <v>81.722452049642726</v>
      </c>
      <c r="J93" s="122">
        <f t="shared" ref="J93" si="98">J92/J91*100</f>
        <v>81.858948226661226</v>
      </c>
      <c r="K93" s="122">
        <f t="shared" ref="K93" si="99">K92/K91*100</f>
        <v>81.706819109840751</v>
      </c>
      <c r="L93" s="122">
        <f t="shared" ref="L93" si="100">L92/L91*100</f>
        <v>79.600181735574736</v>
      </c>
      <c r="M93" s="345">
        <f>M92/M91*100</f>
        <v>79.883251010327797</v>
      </c>
      <c r="N93" s="22"/>
    </row>
    <row r="94" spans="1:14" s="92" customFormat="1" ht="15" customHeight="1">
      <c r="A94" s="794"/>
      <c r="B94" s="80"/>
      <c r="C94" s="80"/>
      <c r="D94" s="792"/>
      <c r="E94" s="136"/>
      <c r="F94" s="109"/>
      <c r="G94" s="761" t="s">
        <v>28</v>
      </c>
      <c r="H94" s="525" t="s">
        <v>19</v>
      </c>
      <c r="I94" s="124">
        <f>I98+I101+I104</f>
        <v>486</v>
      </c>
      <c r="J94" s="124">
        <f>J98+J101+J104</f>
        <v>445</v>
      </c>
      <c r="K94" s="124">
        <f>K98+K101+K104</f>
        <v>448</v>
      </c>
      <c r="L94" s="124">
        <f>L98+L101+L104</f>
        <v>449</v>
      </c>
      <c r="M94" s="124">
        <f>M98+M101+M104</f>
        <v>448</v>
      </c>
      <c r="N94" s="22"/>
    </row>
    <row r="95" spans="1:14" s="92" customFormat="1" ht="15" customHeight="1">
      <c r="A95" s="794"/>
      <c r="B95" s="80"/>
      <c r="C95" s="80"/>
      <c r="D95" s="792"/>
      <c r="E95" s="136"/>
      <c r="F95" s="111"/>
      <c r="G95" s="762"/>
      <c r="H95" s="133" t="s">
        <v>461</v>
      </c>
      <c r="I95" s="121">
        <f>I94/I91*100</f>
        <v>18.277547950357278</v>
      </c>
      <c r="J95" s="121">
        <f>J94/J91*100</f>
        <v>18.141051773338766</v>
      </c>
      <c r="K95" s="121">
        <f t="shared" ref="K95" si="101">K94/K91*100</f>
        <v>18.293180890159249</v>
      </c>
      <c r="L95" s="121">
        <f>L94/L91*100</f>
        <v>20.399818264425264</v>
      </c>
      <c r="M95" s="346">
        <f>M94/M91*100</f>
        <v>20.116748989672203</v>
      </c>
      <c r="N95" s="22"/>
    </row>
    <row r="96" spans="1:14" s="92" customFormat="1" ht="15" customHeight="1">
      <c r="A96" s="794"/>
      <c r="B96" s="80"/>
      <c r="C96" s="80"/>
      <c r="D96" s="792"/>
      <c r="E96" s="96"/>
      <c r="F96" s="517" t="s">
        <v>54</v>
      </c>
      <c r="G96" s="83"/>
      <c r="H96" s="531" t="s">
        <v>19</v>
      </c>
      <c r="I96" s="81">
        <f>I97+I98</f>
        <v>453</v>
      </c>
      <c r="J96" s="81">
        <f t="shared" ref="J96" si="102">J97+J98</f>
        <v>423</v>
      </c>
      <c r="K96" s="81">
        <f t="shared" ref="K96" si="103">K97+K98</f>
        <v>409</v>
      </c>
      <c r="L96" s="81">
        <f t="shared" ref="L96" si="104">L97+L98</f>
        <v>350</v>
      </c>
      <c r="M96" s="284">
        <f>M97+M98</f>
        <v>344</v>
      </c>
      <c r="N96" s="22"/>
    </row>
    <row r="97" spans="1:14" s="92" customFormat="1" ht="15" customHeight="1">
      <c r="A97" s="794"/>
      <c r="B97" s="80"/>
      <c r="C97" s="80"/>
      <c r="D97" s="792"/>
      <c r="E97" s="96"/>
      <c r="F97" s="80"/>
      <c r="G97" s="64" t="s">
        <v>30</v>
      </c>
      <c r="H97" s="553"/>
      <c r="I97" s="43">
        <v>387</v>
      </c>
      <c r="J97" s="43">
        <v>366</v>
      </c>
      <c r="K97" s="43">
        <v>351</v>
      </c>
      <c r="L97" s="43">
        <v>285</v>
      </c>
      <c r="M97" s="342">
        <v>286</v>
      </c>
      <c r="N97" s="22"/>
    </row>
    <row r="98" spans="1:14" s="92" customFormat="1" ht="15" customHeight="1">
      <c r="A98" s="80"/>
      <c r="B98" s="80"/>
      <c r="C98" s="80"/>
      <c r="D98" s="792"/>
      <c r="E98" s="96"/>
      <c r="F98" s="80"/>
      <c r="G98" s="65" t="s">
        <v>31</v>
      </c>
      <c r="H98" s="553"/>
      <c r="I98" s="66">
        <v>66</v>
      </c>
      <c r="J98" s="66">
        <v>57</v>
      </c>
      <c r="K98" s="66">
        <v>58</v>
      </c>
      <c r="L98" s="66">
        <v>65</v>
      </c>
      <c r="M98" s="343">
        <v>58</v>
      </c>
      <c r="N98" s="22"/>
    </row>
    <row r="99" spans="1:14" s="92" customFormat="1" ht="15" customHeight="1">
      <c r="A99" s="80"/>
      <c r="B99" s="80"/>
      <c r="C99" s="80"/>
      <c r="D99" s="792"/>
      <c r="E99" s="96"/>
      <c r="F99" s="517" t="s">
        <v>56</v>
      </c>
      <c r="G99" s="83"/>
      <c r="H99" s="553"/>
      <c r="I99" s="81">
        <f>I100+I101</f>
        <v>1583</v>
      </c>
      <c r="J99" s="81">
        <f t="shared" ref="J99" si="105">J100+J101</f>
        <v>1414</v>
      </c>
      <c r="K99" s="81">
        <f t="shared" ref="K99" si="106">K100+K101</f>
        <v>1358</v>
      </c>
      <c r="L99" s="81">
        <f t="shared" ref="L99" si="107">L100+L101</f>
        <v>1218</v>
      </c>
      <c r="M99" s="284">
        <f>M100+M101</f>
        <v>1213</v>
      </c>
      <c r="N99" s="22"/>
    </row>
    <row r="100" spans="1:14" s="92" customFormat="1" ht="15" customHeight="1">
      <c r="A100" s="80"/>
      <c r="B100" s="80"/>
      <c r="C100" s="80"/>
      <c r="D100" s="80"/>
      <c r="E100" s="96"/>
      <c r="F100" s="80"/>
      <c r="G100" s="64" t="s">
        <v>30</v>
      </c>
      <c r="H100" s="553"/>
      <c r="I100" s="43">
        <v>1259</v>
      </c>
      <c r="J100" s="43">
        <v>1115</v>
      </c>
      <c r="K100" s="43">
        <v>1069</v>
      </c>
      <c r="L100" s="43">
        <v>941</v>
      </c>
      <c r="M100" s="342">
        <v>938</v>
      </c>
      <c r="N100" s="22"/>
    </row>
    <row r="101" spans="1:14" s="92" customFormat="1" ht="15" customHeight="1">
      <c r="A101" s="80"/>
      <c r="B101" s="80"/>
      <c r="C101" s="80"/>
      <c r="D101" s="80"/>
      <c r="E101" s="96"/>
      <c r="F101" s="80"/>
      <c r="G101" s="65" t="s">
        <v>31</v>
      </c>
      <c r="H101" s="553"/>
      <c r="I101" s="66">
        <v>324</v>
      </c>
      <c r="J101" s="66">
        <v>299</v>
      </c>
      <c r="K101" s="66">
        <v>289</v>
      </c>
      <c r="L101" s="66">
        <v>277</v>
      </c>
      <c r="M101" s="343">
        <v>275</v>
      </c>
      <c r="N101" s="22"/>
    </row>
    <row r="102" spans="1:14" s="92" customFormat="1" ht="15" customHeight="1">
      <c r="A102" s="80"/>
      <c r="B102" s="80"/>
      <c r="C102" s="80"/>
      <c r="D102" s="80"/>
      <c r="E102" s="96"/>
      <c r="F102" s="517" t="s">
        <v>704</v>
      </c>
      <c r="G102" s="83"/>
      <c r="H102" s="553"/>
      <c r="I102" s="81">
        <f>I103+I104</f>
        <v>623</v>
      </c>
      <c r="J102" s="81">
        <f t="shared" ref="J102" si="108">J103+J104</f>
        <v>616</v>
      </c>
      <c r="K102" s="81">
        <f t="shared" ref="K102" si="109">K103+K104</f>
        <v>682</v>
      </c>
      <c r="L102" s="81">
        <f t="shared" ref="L102" si="110">L103+L104</f>
        <v>633</v>
      </c>
      <c r="M102" s="284">
        <f>M103+M104</f>
        <v>670</v>
      </c>
      <c r="N102" s="22"/>
    </row>
    <row r="103" spans="1:14" s="92" customFormat="1" ht="15" customHeight="1">
      <c r="A103" s="80"/>
      <c r="B103" s="80"/>
      <c r="C103" s="80"/>
      <c r="D103" s="80"/>
      <c r="E103" s="96"/>
      <c r="F103" s="80"/>
      <c r="G103" s="64" t="s">
        <v>30</v>
      </c>
      <c r="H103" s="553"/>
      <c r="I103" s="43">
        <v>527</v>
      </c>
      <c r="J103" s="43">
        <v>527</v>
      </c>
      <c r="K103" s="43">
        <v>581</v>
      </c>
      <c r="L103" s="43">
        <v>526</v>
      </c>
      <c r="M103" s="342">
        <v>555</v>
      </c>
      <c r="N103" s="22"/>
    </row>
    <row r="104" spans="1:14" s="92" customFormat="1" ht="15" customHeight="1">
      <c r="A104" s="80"/>
      <c r="B104" s="80"/>
      <c r="C104" s="80"/>
      <c r="D104" s="80"/>
      <c r="E104" s="98"/>
      <c r="F104" s="82"/>
      <c r="G104" s="65" t="s">
        <v>31</v>
      </c>
      <c r="H104" s="529"/>
      <c r="I104" s="66">
        <v>96</v>
      </c>
      <c r="J104" s="66">
        <v>89</v>
      </c>
      <c r="K104" s="66">
        <v>101</v>
      </c>
      <c r="L104" s="66">
        <v>107</v>
      </c>
      <c r="M104" s="343">
        <v>115</v>
      </c>
      <c r="N104" s="22"/>
    </row>
    <row r="105" spans="1:14" s="92" customFormat="1" ht="27.75" customHeight="1">
      <c r="A105" s="80"/>
      <c r="B105" s="80"/>
      <c r="C105" s="80"/>
      <c r="D105" s="80"/>
      <c r="E105" s="776" t="s">
        <v>504</v>
      </c>
      <c r="F105" s="777"/>
      <c r="G105" s="778"/>
      <c r="H105" s="119" t="s">
        <v>19</v>
      </c>
      <c r="I105" s="39">
        <f>I106+I108</f>
        <v>398</v>
      </c>
      <c r="J105" s="39">
        <f t="shared" ref="J105" si="111">J106+J108</f>
        <v>318</v>
      </c>
      <c r="K105" s="39">
        <f t="shared" ref="K105" si="112">K106+K108</f>
        <v>356</v>
      </c>
      <c r="L105" s="39">
        <f t="shared" ref="L105" si="113">L106+L108</f>
        <v>278</v>
      </c>
      <c r="M105" s="115">
        <f>M106+M108</f>
        <v>234</v>
      </c>
      <c r="N105" s="22"/>
    </row>
    <row r="106" spans="1:14" s="92" customFormat="1" ht="15" customHeight="1">
      <c r="A106" s="80"/>
      <c r="B106" s="80"/>
      <c r="C106" s="80"/>
      <c r="D106" s="80"/>
      <c r="E106" s="93"/>
      <c r="F106" s="95"/>
      <c r="G106" s="759" t="s">
        <v>27</v>
      </c>
      <c r="H106" s="523" t="s">
        <v>19</v>
      </c>
      <c r="I106" s="43">
        <v>267</v>
      </c>
      <c r="J106" s="43">
        <v>211</v>
      </c>
      <c r="K106" s="43">
        <v>229</v>
      </c>
      <c r="L106" s="43">
        <v>157</v>
      </c>
      <c r="M106" s="342">
        <v>118</v>
      </c>
      <c r="N106" s="22"/>
    </row>
    <row r="107" spans="1:14" s="92" customFormat="1" ht="15" customHeight="1">
      <c r="A107" s="80"/>
      <c r="B107" s="80"/>
      <c r="C107" s="80"/>
      <c r="D107" s="80"/>
      <c r="E107" s="96"/>
      <c r="F107" s="97"/>
      <c r="G107" s="760"/>
      <c r="H107" s="132" t="s">
        <v>461</v>
      </c>
      <c r="I107" s="122">
        <f>I106/I105*100</f>
        <v>67.085427135678387</v>
      </c>
      <c r="J107" s="122">
        <f t="shared" ref="J107" si="114">J106/J105*100</f>
        <v>66.352201257861637</v>
      </c>
      <c r="K107" s="122">
        <f t="shared" ref="K107" si="115">K106/K105*100</f>
        <v>64.325842696629209</v>
      </c>
      <c r="L107" s="122">
        <f t="shared" ref="L107" si="116">L106/L105*100</f>
        <v>56.474820143884898</v>
      </c>
      <c r="M107" s="345">
        <f>M106/M105*100</f>
        <v>50.427350427350426</v>
      </c>
      <c r="N107" s="22"/>
    </row>
    <row r="108" spans="1:14" s="92" customFormat="1" ht="15" customHeight="1">
      <c r="A108" s="80"/>
      <c r="B108" s="80"/>
      <c r="C108" s="80"/>
      <c r="D108" s="80"/>
      <c r="E108" s="96"/>
      <c r="F108" s="97"/>
      <c r="G108" s="761" t="s">
        <v>28</v>
      </c>
      <c r="H108" s="525" t="s">
        <v>19</v>
      </c>
      <c r="I108" s="48">
        <v>131</v>
      </c>
      <c r="J108" s="48">
        <v>107</v>
      </c>
      <c r="K108" s="48">
        <v>127</v>
      </c>
      <c r="L108" s="48">
        <v>121</v>
      </c>
      <c r="M108" s="344">
        <v>116</v>
      </c>
      <c r="N108" s="22"/>
    </row>
    <row r="109" spans="1:14" s="92" customFormat="1" ht="15" customHeight="1">
      <c r="A109" s="82"/>
      <c r="B109" s="82"/>
      <c r="C109" s="82"/>
      <c r="D109" s="82"/>
      <c r="E109" s="98"/>
      <c r="F109" s="100"/>
      <c r="G109" s="762"/>
      <c r="H109" s="133" t="s">
        <v>461</v>
      </c>
      <c r="I109" s="121">
        <f>I108/I105*100</f>
        <v>32.914572864321606</v>
      </c>
      <c r="J109" s="121">
        <f>J108/J105*100</f>
        <v>33.647798742138363</v>
      </c>
      <c r="K109" s="121">
        <f t="shared" ref="K109" si="117">K108/K105*100</f>
        <v>35.674157303370784</v>
      </c>
      <c r="L109" s="121">
        <f>L108/L105*100</f>
        <v>43.525179856115109</v>
      </c>
      <c r="M109" s="121">
        <f>M108/M105*100</f>
        <v>49.572649572649574</v>
      </c>
      <c r="N109" s="22"/>
    </row>
    <row r="110" spans="1:14" s="92" customFormat="1" ht="25.5" customHeight="1">
      <c r="A110" s="782" t="s">
        <v>46</v>
      </c>
      <c r="B110" s="792" t="s">
        <v>383</v>
      </c>
      <c r="C110" s="96"/>
      <c r="D110" s="779" t="s">
        <v>373</v>
      </c>
      <c r="E110" s="780"/>
      <c r="F110" s="780"/>
      <c r="G110" s="781"/>
      <c r="H110" s="85" t="s">
        <v>19</v>
      </c>
      <c r="I110" s="145">
        <f>I115+I129+I143</f>
        <v>1630</v>
      </c>
      <c r="J110" s="145">
        <f t="shared" ref="J110:L110" si="118">J115+J129+J143</f>
        <v>1784</v>
      </c>
      <c r="K110" s="145">
        <f t="shared" si="118"/>
        <v>1854</v>
      </c>
      <c r="L110" s="145">
        <f t="shared" si="118"/>
        <v>1846</v>
      </c>
      <c r="M110" s="86">
        <f>M115+M129+M143</f>
        <v>1827</v>
      </c>
      <c r="N110" s="22"/>
    </row>
    <row r="111" spans="1:14" s="92" customFormat="1" ht="15" customHeight="1">
      <c r="A111" s="791"/>
      <c r="B111" s="792"/>
      <c r="C111" s="80"/>
      <c r="D111" s="80"/>
      <c r="E111" s="96"/>
      <c r="F111" s="97"/>
      <c r="G111" s="798" t="s">
        <v>27</v>
      </c>
      <c r="H111" s="528" t="s">
        <v>19</v>
      </c>
      <c r="I111" s="411">
        <f>I116+I130+I144</f>
        <v>1192</v>
      </c>
      <c r="J111" s="411">
        <f t="shared" ref="J111:L111" si="119">J116+J130+J144</f>
        <v>1299</v>
      </c>
      <c r="K111" s="411">
        <f t="shared" si="119"/>
        <v>1370</v>
      </c>
      <c r="L111" s="411">
        <f t="shared" si="119"/>
        <v>1354</v>
      </c>
      <c r="M111" s="411">
        <f>M116+M130+M144</f>
        <v>1341</v>
      </c>
      <c r="N111" s="22"/>
    </row>
    <row r="112" spans="1:14" s="92" customFormat="1" ht="15" customHeight="1">
      <c r="A112" s="791"/>
      <c r="B112" s="792"/>
      <c r="C112" s="80"/>
      <c r="D112" s="80"/>
      <c r="E112" s="96"/>
      <c r="F112" s="97"/>
      <c r="G112" s="760"/>
      <c r="H112" s="132" t="s">
        <v>461</v>
      </c>
      <c r="I112" s="122">
        <f>I111/I110*100</f>
        <v>73.128834355828218</v>
      </c>
      <c r="J112" s="122">
        <f t="shared" ref="J112" si="120">J111/J110*100</f>
        <v>72.81390134529147</v>
      </c>
      <c r="K112" s="122">
        <f t="shared" ref="K112" si="121">K111/K110*100</f>
        <v>73.894282632146712</v>
      </c>
      <c r="L112" s="122">
        <f t="shared" ref="L112" si="122">L111/L110*100</f>
        <v>73.347778981581797</v>
      </c>
      <c r="M112" s="122">
        <f>M111/M110*100</f>
        <v>73.399014778325125</v>
      </c>
      <c r="N112" s="22"/>
    </row>
    <row r="113" spans="1:14" s="92" customFormat="1" ht="15" customHeight="1">
      <c r="A113" s="791"/>
      <c r="B113" s="80"/>
      <c r="C113" s="80"/>
      <c r="D113" s="80"/>
      <c r="E113" s="96"/>
      <c r="F113" s="97"/>
      <c r="G113" s="799" t="s">
        <v>28</v>
      </c>
      <c r="H113" s="525" t="s">
        <v>19</v>
      </c>
      <c r="I113" s="102">
        <f>I118+I132+I146</f>
        <v>438</v>
      </c>
      <c r="J113" s="102">
        <f>J118+J132+J146</f>
        <v>485</v>
      </c>
      <c r="K113" s="102">
        <f t="shared" ref="K113:L113" si="123">K118+K132+K146</f>
        <v>484</v>
      </c>
      <c r="L113" s="102">
        <f t="shared" si="123"/>
        <v>492</v>
      </c>
      <c r="M113" s="102">
        <f>M118+M132+M146</f>
        <v>486</v>
      </c>
      <c r="N113" s="22"/>
    </row>
    <row r="114" spans="1:14" s="92" customFormat="1" ht="15" customHeight="1">
      <c r="A114" s="791"/>
      <c r="B114" s="80"/>
      <c r="C114" s="80"/>
      <c r="D114" s="80"/>
      <c r="E114" s="98"/>
      <c r="F114" s="100"/>
      <c r="G114" s="800"/>
      <c r="H114" s="133" t="s">
        <v>461</v>
      </c>
      <c r="I114" s="121">
        <f>I113/I110*100</f>
        <v>26.871165644171779</v>
      </c>
      <c r="J114" s="121">
        <f>J113/J110*100</f>
        <v>27.18609865470852</v>
      </c>
      <c r="K114" s="121">
        <f t="shared" ref="K114" si="124">K113/K110*100</f>
        <v>26.105717367853291</v>
      </c>
      <c r="L114" s="121">
        <f>L113/L110*100</f>
        <v>26.652221018418203</v>
      </c>
      <c r="M114" s="121">
        <f>M113/M110*100</f>
        <v>26.600985221674879</v>
      </c>
      <c r="N114" s="22"/>
    </row>
    <row r="115" spans="1:14" s="92" customFormat="1" ht="15" customHeight="1">
      <c r="A115" s="791"/>
      <c r="B115" s="80"/>
      <c r="C115" s="80"/>
      <c r="D115" s="80"/>
      <c r="E115" s="126" t="s">
        <v>53</v>
      </c>
      <c r="F115" s="118"/>
      <c r="G115" s="118"/>
      <c r="H115" s="119" t="s">
        <v>19</v>
      </c>
      <c r="I115" s="39">
        <f>I116+I118</f>
        <v>321</v>
      </c>
      <c r="J115" s="39">
        <f t="shared" ref="J115" si="125">J116+J118</f>
        <v>315</v>
      </c>
      <c r="K115" s="39">
        <f t="shared" ref="K115" si="126">K116+K118</f>
        <v>341</v>
      </c>
      <c r="L115" s="39">
        <f t="shared" ref="L115" si="127">L116+L118</f>
        <v>393</v>
      </c>
      <c r="M115" s="115">
        <f>M116+M118</f>
        <v>355</v>
      </c>
      <c r="N115" s="22"/>
    </row>
    <row r="116" spans="1:14" s="155" customFormat="1" ht="15" customHeight="1">
      <c r="A116" s="791"/>
      <c r="B116" s="80"/>
      <c r="C116" s="87"/>
      <c r="D116" s="87"/>
      <c r="E116" s="135"/>
      <c r="F116" s="107"/>
      <c r="G116" s="759" t="s">
        <v>27</v>
      </c>
      <c r="H116" s="523" t="s">
        <v>19</v>
      </c>
      <c r="I116" s="123">
        <f>I121+I124+I127</f>
        <v>234</v>
      </c>
      <c r="J116" s="123">
        <f t="shared" ref="J116:L116" si="128">J121+J124+J127</f>
        <v>220</v>
      </c>
      <c r="K116" s="123">
        <f t="shared" si="128"/>
        <v>242</v>
      </c>
      <c r="L116" s="123">
        <f t="shared" si="128"/>
        <v>280</v>
      </c>
      <c r="M116" s="123">
        <f>M121+M124+M127</f>
        <v>250</v>
      </c>
      <c r="N116" s="598"/>
    </row>
    <row r="117" spans="1:14" s="155" customFormat="1" ht="15" customHeight="1">
      <c r="A117" s="87"/>
      <c r="B117" s="87"/>
      <c r="C117" s="87"/>
      <c r="D117" s="87"/>
      <c r="E117" s="136"/>
      <c r="F117" s="109"/>
      <c r="G117" s="760"/>
      <c r="H117" s="132" t="s">
        <v>461</v>
      </c>
      <c r="I117" s="122">
        <f>I116/I115*100</f>
        <v>72.89719626168224</v>
      </c>
      <c r="J117" s="122">
        <f t="shared" ref="J117" si="129">J116/J115*100</f>
        <v>69.841269841269835</v>
      </c>
      <c r="K117" s="122">
        <f t="shared" ref="K117" si="130">K116/K115*100</f>
        <v>70.967741935483872</v>
      </c>
      <c r="L117" s="122">
        <f t="shared" ref="L117" si="131">L116/L115*100</f>
        <v>71.246819338422398</v>
      </c>
      <c r="M117" s="122">
        <f>M116/M115*100</f>
        <v>70.422535211267601</v>
      </c>
      <c r="N117" s="598"/>
    </row>
    <row r="118" spans="1:14" s="155" customFormat="1" ht="15" customHeight="1">
      <c r="A118" s="87"/>
      <c r="B118" s="87"/>
      <c r="C118" s="87"/>
      <c r="D118" s="87"/>
      <c r="E118" s="136"/>
      <c r="F118" s="109"/>
      <c r="G118" s="761" t="s">
        <v>28</v>
      </c>
      <c r="H118" s="525" t="s">
        <v>19</v>
      </c>
      <c r="I118" s="124">
        <f>I122+I125+I128</f>
        <v>87</v>
      </c>
      <c r="J118" s="124">
        <f>J122+J125+J128</f>
        <v>95</v>
      </c>
      <c r="K118" s="124">
        <f>K122+K125+K128</f>
        <v>99</v>
      </c>
      <c r="L118" s="124">
        <f>L122+L125+L128</f>
        <v>113</v>
      </c>
      <c r="M118" s="124">
        <f>M122+M125+M128</f>
        <v>105</v>
      </c>
      <c r="N118" s="598"/>
    </row>
    <row r="119" spans="1:14" s="155" customFormat="1" ht="15" customHeight="1">
      <c r="A119" s="87"/>
      <c r="B119" s="87"/>
      <c r="C119" s="87"/>
      <c r="D119" s="87"/>
      <c r="E119" s="136"/>
      <c r="F119" s="111"/>
      <c r="G119" s="762"/>
      <c r="H119" s="133" t="s">
        <v>461</v>
      </c>
      <c r="I119" s="121">
        <f>I118/I115*100</f>
        <v>27.102803738317753</v>
      </c>
      <c r="J119" s="121">
        <f>J118/J115*100</f>
        <v>30.158730158730158</v>
      </c>
      <c r="K119" s="121">
        <f t="shared" ref="K119" si="132">K118/K115*100</f>
        <v>29.032258064516132</v>
      </c>
      <c r="L119" s="121">
        <f>L118/L115*100</f>
        <v>28.753180661577609</v>
      </c>
      <c r="M119" s="121">
        <f>M118/M115*100</f>
        <v>29.577464788732392</v>
      </c>
      <c r="N119" s="598"/>
    </row>
    <row r="120" spans="1:14" s="92" customFormat="1" ht="15" customHeight="1">
      <c r="A120" s="80"/>
      <c r="B120" s="80"/>
      <c r="C120" s="80"/>
      <c r="D120" s="80"/>
      <c r="E120" s="96"/>
      <c r="F120" s="517" t="s">
        <v>54</v>
      </c>
      <c r="G120" s="83"/>
      <c r="H120" s="531" t="s">
        <v>19</v>
      </c>
      <c r="I120" s="81">
        <f>I121+I122</f>
        <v>31</v>
      </c>
      <c r="J120" s="81">
        <f t="shared" ref="J120" si="133">J121+J122</f>
        <v>29</v>
      </c>
      <c r="K120" s="81">
        <f t="shared" ref="K120" si="134">K121+K122</f>
        <v>24</v>
      </c>
      <c r="L120" s="81">
        <f t="shared" ref="L120" si="135">L121+L122</f>
        <v>35</v>
      </c>
      <c r="M120" s="81">
        <f>M121+M122</f>
        <v>20</v>
      </c>
      <c r="N120" s="22"/>
    </row>
    <row r="121" spans="1:14" s="92" customFormat="1" ht="15" customHeight="1">
      <c r="A121" s="80"/>
      <c r="B121" s="80"/>
      <c r="C121" s="80"/>
      <c r="D121" s="80"/>
      <c r="E121" s="96"/>
      <c r="F121" s="80"/>
      <c r="G121" s="64" t="s">
        <v>30</v>
      </c>
      <c r="H121" s="553"/>
      <c r="I121" s="43">
        <v>19</v>
      </c>
      <c r="J121" s="43">
        <v>15</v>
      </c>
      <c r="K121" s="43">
        <v>10</v>
      </c>
      <c r="L121" s="43">
        <v>22</v>
      </c>
      <c r="M121" s="342">
        <v>13</v>
      </c>
      <c r="N121" s="22"/>
    </row>
    <row r="122" spans="1:14" s="92" customFormat="1" ht="15" customHeight="1">
      <c r="A122" s="80"/>
      <c r="B122" s="80"/>
      <c r="C122" s="80"/>
      <c r="D122" s="80"/>
      <c r="E122" s="96"/>
      <c r="F122" s="80"/>
      <c r="G122" s="65" t="s">
        <v>31</v>
      </c>
      <c r="H122" s="553"/>
      <c r="I122" s="66">
        <v>12</v>
      </c>
      <c r="J122" s="66">
        <v>14</v>
      </c>
      <c r="K122" s="66">
        <v>14</v>
      </c>
      <c r="L122" s="66">
        <v>13</v>
      </c>
      <c r="M122" s="343">
        <v>7</v>
      </c>
      <c r="N122" s="22"/>
    </row>
    <row r="123" spans="1:14" s="92" customFormat="1" ht="15" customHeight="1">
      <c r="A123" s="80"/>
      <c r="B123" s="80"/>
      <c r="C123" s="80"/>
      <c r="D123" s="80"/>
      <c r="E123" s="96"/>
      <c r="F123" s="517" t="s">
        <v>56</v>
      </c>
      <c r="G123" s="83"/>
      <c r="H123" s="553"/>
      <c r="I123" s="81">
        <f>I124+I125</f>
        <v>260</v>
      </c>
      <c r="J123" s="81">
        <f t="shared" ref="J123" si="136">J124+J125</f>
        <v>253</v>
      </c>
      <c r="K123" s="81">
        <f t="shared" ref="K123" si="137">K124+K125</f>
        <v>269</v>
      </c>
      <c r="L123" s="81">
        <f t="shared" ref="L123" si="138">L124+L125</f>
        <v>302</v>
      </c>
      <c r="M123" s="81">
        <f>M124+M125</f>
        <v>277</v>
      </c>
      <c r="N123" s="22"/>
    </row>
    <row r="124" spans="1:14" s="92" customFormat="1" ht="15" customHeight="1">
      <c r="A124" s="80"/>
      <c r="B124" s="80"/>
      <c r="C124" s="80"/>
      <c r="D124" s="80"/>
      <c r="E124" s="96"/>
      <c r="F124" s="80"/>
      <c r="G124" s="64" t="s">
        <v>30</v>
      </c>
      <c r="H124" s="553"/>
      <c r="I124" s="43">
        <v>192</v>
      </c>
      <c r="J124" s="43">
        <v>179</v>
      </c>
      <c r="K124" s="43">
        <v>193</v>
      </c>
      <c r="L124" s="43">
        <v>213</v>
      </c>
      <c r="M124" s="342">
        <v>189</v>
      </c>
      <c r="N124" s="22"/>
    </row>
    <row r="125" spans="1:14" s="92" customFormat="1" ht="15" customHeight="1">
      <c r="A125" s="80"/>
      <c r="B125" s="80"/>
      <c r="C125" s="80"/>
      <c r="D125" s="80"/>
      <c r="E125" s="96"/>
      <c r="F125" s="80"/>
      <c r="G125" s="65" t="s">
        <v>31</v>
      </c>
      <c r="H125" s="553"/>
      <c r="I125" s="66">
        <v>68</v>
      </c>
      <c r="J125" s="66">
        <v>74</v>
      </c>
      <c r="K125" s="66">
        <v>76</v>
      </c>
      <c r="L125" s="66">
        <v>89</v>
      </c>
      <c r="M125" s="343">
        <v>88</v>
      </c>
      <c r="N125" s="22"/>
    </row>
    <row r="126" spans="1:14" s="92" customFormat="1" ht="15" customHeight="1">
      <c r="A126" s="80"/>
      <c r="B126" s="80"/>
      <c r="C126" s="80"/>
      <c r="D126" s="80"/>
      <c r="E126" s="96"/>
      <c r="F126" s="517" t="s">
        <v>704</v>
      </c>
      <c r="G126" s="83"/>
      <c r="H126" s="553"/>
      <c r="I126" s="81">
        <f>I127+I128</f>
        <v>30</v>
      </c>
      <c r="J126" s="81">
        <f t="shared" ref="J126" si="139">J127+J128</f>
        <v>33</v>
      </c>
      <c r="K126" s="81">
        <f t="shared" ref="K126" si="140">K127+K128</f>
        <v>48</v>
      </c>
      <c r="L126" s="81">
        <f t="shared" ref="L126" si="141">L127+L128</f>
        <v>56</v>
      </c>
      <c r="M126" s="81">
        <f>M127+M128</f>
        <v>58</v>
      </c>
      <c r="N126" s="22"/>
    </row>
    <row r="127" spans="1:14" s="92" customFormat="1" ht="15" customHeight="1">
      <c r="A127" s="80"/>
      <c r="B127" s="80"/>
      <c r="C127" s="80"/>
      <c r="D127" s="80"/>
      <c r="F127" s="80"/>
      <c r="G127" s="64" t="s">
        <v>30</v>
      </c>
      <c r="H127" s="553"/>
      <c r="I127" s="43">
        <v>23</v>
      </c>
      <c r="J127" s="43">
        <v>26</v>
      </c>
      <c r="K127" s="43">
        <v>39</v>
      </c>
      <c r="L127" s="43">
        <v>45</v>
      </c>
      <c r="M127" s="342">
        <v>48</v>
      </c>
      <c r="N127" s="22"/>
    </row>
    <row r="128" spans="1:14" s="92" customFormat="1" ht="15" customHeight="1">
      <c r="A128" s="80"/>
      <c r="B128" s="80"/>
      <c r="C128" s="80"/>
      <c r="D128" s="80"/>
      <c r="E128" s="99"/>
      <c r="F128" s="82"/>
      <c r="G128" s="65" t="s">
        <v>31</v>
      </c>
      <c r="H128" s="529"/>
      <c r="I128" s="66">
        <v>7</v>
      </c>
      <c r="J128" s="66">
        <v>7</v>
      </c>
      <c r="K128" s="66">
        <v>9</v>
      </c>
      <c r="L128" s="66">
        <v>11</v>
      </c>
      <c r="M128" s="343">
        <v>10</v>
      </c>
      <c r="N128" s="22"/>
    </row>
    <row r="129" spans="1:15" s="92" customFormat="1" ht="15" customHeight="1">
      <c r="A129" s="793"/>
      <c r="B129" s="792"/>
      <c r="C129" s="80"/>
      <c r="D129" s="797"/>
      <c r="E129" s="118" t="s">
        <v>57</v>
      </c>
      <c r="F129" s="118"/>
      <c r="G129" s="118"/>
      <c r="H129" s="119" t="s">
        <v>19</v>
      </c>
      <c r="I129" s="39">
        <f>I130+I132</f>
        <v>1302</v>
      </c>
      <c r="J129" s="39">
        <f t="shared" ref="J129" si="142">J130+J132</f>
        <v>1452</v>
      </c>
      <c r="K129" s="39">
        <f t="shared" ref="K129" si="143">K130+K132</f>
        <v>1502</v>
      </c>
      <c r="L129" s="39">
        <f t="shared" ref="L129" si="144">L130+L132</f>
        <v>1442</v>
      </c>
      <c r="M129" s="115">
        <f>M130+M132</f>
        <v>1460</v>
      </c>
      <c r="N129" s="22"/>
    </row>
    <row r="130" spans="1:15" s="92" customFormat="1" ht="15" customHeight="1">
      <c r="A130" s="794"/>
      <c r="B130" s="792"/>
      <c r="C130" s="80"/>
      <c r="D130" s="792"/>
      <c r="E130" s="135"/>
      <c r="F130" s="107"/>
      <c r="G130" s="759" t="s">
        <v>27</v>
      </c>
      <c r="H130" s="523" t="s">
        <v>19</v>
      </c>
      <c r="I130" s="123">
        <f>I135+I138+I141</f>
        <v>952</v>
      </c>
      <c r="J130" s="123">
        <f t="shared" ref="J130:L130" si="145">J135+J138+J141</f>
        <v>1064</v>
      </c>
      <c r="K130" s="123">
        <f t="shared" si="145"/>
        <v>1117</v>
      </c>
      <c r="L130" s="123">
        <f t="shared" si="145"/>
        <v>1065</v>
      </c>
      <c r="M130" s="123">
        <f>M135+M138+M141</f>
        <v>1080</v>
      </c>
      <c r="N130" s="22"/>
    </row>
    <row r="131" spans="1:15" s="92" customFormat="1" ht="15" customHeight="1">
      <c r="A131" s="794"/>
      <c r="B131" s="792"/>
      <c r="C131" s="80"/>
      <c r="D131" s="792"/>
      <c r="E131" s="136"/>
      <c r="F131" s="109"/>
      <c r="G131" s="760"/>
      <c r="H131" s="132" t="s">
        <v>461</v>
      </c>
      <c r="I131" s="122">
        <f>I130/I129*100</f>
        <v>73.118279569892479</v>
      </c>
      <c r="J131" s="122">
        <f t="shared" ref="J131" si="146">J130/J129*100</f>
        <v>73.278236914600541</v>
      </c>
      <c r="K131" s="122">
        <f t="shared" ref="K131" si="147">K130/K129*100</f>
        <v>74.367509986684425</v>
      </c>
      <c r="L131" s="122">
        <f t="shared" ref="L131" si="148">L130/L129*100</f>
        <v>73.855755894590843</v>
      </c>
      <c r="M131" s="122">
        <f>M130/M129*100</f>
        <v>73.972602739726028</v>
      </c>
      <c r="N131" s="22"/>
    </row>
    <row r="132" spans="1:15" s="92" customFormat="1" ht="15" customHeight="1">
      <c r="A132" s="794"/>
      <c r="B132" s="80"/>
      <c r="C132" s="80"/>
      <c r="D132" s="792"/>
      <c r="E132" s="136"/>
      <c r="F132" s="109"/>
      <c r="G132" s="761" t="s">
        <v>28</v>
      </c>
      <c r="H132" s="525" t="s">
        <v>19</v>
      </c>
      <c r="I132" s="124">
        <f>I136+I139+I142</f>
        <v>350</v>
      </c>
      <c r="J132" s="124">
        <f>J136+J139+J142</f>
        <v>388</v>
      </c>
      <c r="K132" s="124">
        <f>K136+K139+K142</f>
        <v>385</v>
      </c>
      <c r="L132" s="124">
        <f>L136+L139+L142</f>
        <v>377</v>
      </c>
      <c r="M132" s="124">
        <f>M136+M139+M142</f>
        <v>380</v>
      </c>
      <c r="N132" s="22"/>
    </row>
    <row r="133" spans="1:15" s="92" customFormat="1" ht="15" customHeight="1">
      <c r="A133" s="794"/>
      <c r="B133" s="80"/>
      <c r="C133" s="80"/>
      <c r="D133" s="792"/>
      <c r="E133" s="136"/>
      <c r="F133" s="111"/>
      <c r="G133" s="762"/>
      <c r="H133" s="133" t="s">
        <v>461</v>
      </c>
      <c r="I133" s="121">
        <f>I132/I129*100</f>
        <v>26.881720430107524</v>
      </c>
      <c r="J133" s="121">
        <f>J132/J129*100</f>
        <v>26.721763085399449</v>
      </c>
      <c r="K133" s="121">
        <f t="shared" ref="K133" si="149">K132/K129*100</f>
        <v>25.632490013315579</v>
      </c>
      <c r="L133" s="121">
        <f>L132/L129*100</f>
        <v>26.144244105409154</v>
      </c>
      <c r="M133" s="121">
        <f>M132/M129*100</f>
        <v>26.027397260273972</v>
      </c>
      <c r="N133" s="22"/>
    </row>
    <row r="134" spans="1:15" s="92" customFormat="1" ht="15" customHeight="1">
      <c r="A134" s="794"/>
      <c r="B134" s="80"/>
      <c r="C134" s="80"/>
      <c r="D134" s="792"/>
      <c r="E134" s="96"/>
      <c r="F134" s="517" t="s">
        <v>54</v>
      </c>
      <c r="G134" s="83"/>
      <c r="H134" s="531" t="s">
        <v>19</v>
      </c>
      <c r="I134" s="81">
        <f>I135+I136</f>
        <v>390</v>
      </c>
      <c r="J134" s="81">
        <f t="shared" ref="J134" si="150">J135+J136</f>
        <v>410</v>
      </c>
      <c r="K134" s="81">
        <f t="shared" ref="K134" si="151">K135+K136</f>
        <v>398</v>
      </c>
      <c r="L134" s="81">
        <f t="shared" ref="L134" si="152">L135+L136</f>
        <v>352</v>
      </c>
      <c r="M134" s="81">
        <f>M135+M136</f>
        <v>312</v>
      </c>
      <c r="N134" s="22"/>
    </row>
    <row r="135" spans="1:15" s="92" customFormat="1" ht="15" customHeight="1">
      <c r="A135" s="794"/>
      <c r="B135" s="80"/>
      <c r="C135" s="80"/>
      <c r="D135" s="792"/>
      <c r="E135" s="96"/>
      <c r="F135" s="80"/>
      <c r="G135" s="64" t="s">
        <v>30</v>
      </c>
      <c r="H135" s="553"/>
      <c r="I135" s="43">
        <v>245</v>
      </c>
      <c r="J135" s="43">
        <v>265</v>
      </c>
      <c r="K135" s="43">
        <v>252</v>
      </c>
      <c r="L135" s="43">
        <v>216</v>
      </c>
      <c r="M135" s="342">
        <v>197</v>
      </c>
      <c r="N135" s="22"/>
    </row>
    <row r="136" spans="1:15" s="92" customFormat="1" ht="15" customHeight="1">
      <c r="A136" s="80"/>
      <c r="B136" s="80"/>
      <c r="C136" s="80"/>
      <c r="D136" s="792"/>
      <c r="E136" s="96"/>
      <c r="F136" s="80"/>
      <c r="G136" s="65" t="s">
        <v>31</v>
      </c>
      <c r="H136" s="553"/>
      <c r="I136" s="66">
        <v>145</v>
      </c>
      <c r="J136" s="66">
        <v>145</v>
      </c>
      <c r="K136" s="66">
        <v>146</v>
      </c>
      <c r="L136" s="66">
        <v>136</v>
      </c>
      <c r="M136" s="343">
        <v>115</v>
      </c>
      <c r="N136" s="22"/>
    </row>
    <row r="137" spans="1:15" s="92" customFormat="1" ht="15" customHeight="1">
      <c r="A137" s="80"/>
      <c r="B137" s="80"/>
      <c r="C137" s="80"/>
      <c r="D137" s="792"/>
      <c r="E137" s="96"/>
      <c r="F137" s="517" t="s">
        <v>56</v>
      </c>
      <c r="G137" s="83"/>
      <c r="H137" s="553"/>
      <c r="I137" s="81">
        <f>I138+I139</f>
        <v>851</v>
      </c>
      <c r="J137" s="81">
        <f t="shared" ref="J137" si="153">J138+J139</f>
        <v>1032</v>
      </c>
      <c r="K137" s="81">
        <f t="shared" ref="K137" si="154">K138+K139</f>
        <v>1028</v>
      </c>
      <c r="L137" s="81">
        <f t="shared" ref="L137" si="155">L138+L139</f>
        <v>1031</v>
      </c>
      <c r="M137" s="284">
        <f>M138+M139</f>
        <v>1063</v>
      </c>
      <c r="N137" s="22"/>
    </row>
    <row r="138" spans="1:15" s="92" customFormat="1" ht="15" customHeight="1">
      <c r="A138" s="80"/>
      <c r="B138" s="80"/>
      <c r="C138" s="80"/>
      <c r="D138" s="792"/>
      <c r="E138" s="96"/>
      <c r="F138" s="80"/>
      <c r="G138" s="64" t="s">
        <v>30</v>
      </c>
      <c r="H138" s="553"/>
      <c r="I138" s="43">
        <v>655</v>
      </c>
      <c r="J138" s="43">
        <v>799</v>
      </c>
      <c r="K138" s="43">
        <v>799</v>
      </c>
      <c r="L138" s="43">
        <v>798</v>
      </c>
      <c r="M138" s="342">
        <v>809</v>
      </c>
      <c r="N138" s="22"/>
    </row>
    <row r="139" spans="1:15" s="92" customFormat="1" ht="15" customHeight="1">
      <c r="A139" s="80"/>
      <c r="B139" s="80"/>
      <c r="C139" s="80"/>
      <c r="D139" s="792"/>
      <c r="E139" s="96"/>
      <c r="F139" s="80"/>
      <c r="G139" s="65" t="s">
        <v>31</v>
      </c>
      <c r="H139" s="553"/>
      <c r="I139" s="66">
        <v>196</v>
      </c>
      <c r="J139" s="66">
        <v>233</v>
      </c>
      <c r="K139" s="66">
        <v>229</v>
      </c>
      <c r="L139" s="66">
        <v>233</v>
      </c>
      <c r="M139" s="343">
        <v>254</v>
      </c>
      <c r="N139" s="22"/>
    </row>
    <row r="140" spans="1:15" s="92" customFormat="1" ht="15" customHeight="1">
      <c r="A140" s="80"/>
      <c r="B140" s="80"/>
      <c r="C140" s="80"/>
      <c r="D140" s="80"/>
      <c r="E140" s="96"/>
      <c r="F140" s="517" t="s">
        <v>704</v>
      </c>
      <c r="G140" s="83"/>
      <c r="H140" s="553"/>
      <c r="I140" s="81">
        <f>I141+I142</f>
        <v>61</v>
      </c>
      <c r="J140" s="81">
        <f t="shared" ref="J140" si="156">J141+J142</f>
        <v>10</v>
      </c>
      <c r="K140" s="81">
        <f t="shared" ref="K140" si="157">K141+K142</f>
        <v>76</v>
      </c>
      <c r="L140" s="81">
        <f t="shared" ref="L140" si="158">L141+L142</f>
        <v>59</v>
      </c>
      <c r="M140" s="284">
        <f>M141+M142</f>
        <v>85</v>
      </c>
      <c r="N140" s="22"/>
    </row>
    <row r="141" spans="1:15" s="92" customFormat="1" ht="15" customHeight="1">
      <c r="A141" s="80"/>
      <c r="B141" s="80"/>
      <c r="C141" s="80"/>
      <c r="D141" s="80"/>
      <c r="E141" s="96"/>
      <c r="F141" s="80"/>
      <c r="G141" s="64" t="s">
        <v>30</v>
      </c>
      <c r="H141" s="553"/>
      <c r="I141" s="43">
        <v>52</v>
      </c>
      <c r="J141" s="43"/>
      <c r="K141" s="43">
        <v>66</v>
      </c>
      <c r="L141" s="43">
        <v>51</v>
      </c>
      <c r="M141" s="342">
        <v>74</v>
      </c>
      <c r="N141" s="22"/>
    </row>
    <row r="142" spans="1:15" s="92" customFormat="1" ht="15" customHeight="1">
      <c r="A142" s="80"/>
      <c r="B142" s="80"/>
      <c r="C142" s="80"/>
      <c r="D142" s="80"/>
      <c r="E142" s="98"/>
      <c r="F142" s="82"/>
      <c r="G142" s="65" t="s">
        <v>31</v>
      </c>
      <c r="H142" s="529"/>
      <c r="I142" s="66">
        <v>9</v>
      </c>
      <c r="J142" s="66">
        <v>10</v>
      </c>
      <c r="K142" s="66">
        <v>10</v>
      </c>
      <c r="L142" s="66">
        <v>8</v>
      </c>
      <c r="M142" s="343">
        <v>11</v>
      </c>
      <c r="N142" s="22"/>
      <c r="O142" s="155"/>
    </row>
    <row r="143" spans="1:15" s="92" customFormat="1" ht="25.5" customHeight="1">
      <c r="A143" s="80"/>
      <c r="B143" s="80"/>
      <c r="C143" s="80"/>
      <c r="D143" s="80"/>
      <c r="E143" s="776" t="s">
        <v>504</v>
      </c>
      <c r="F143" s="777"/>
      <c r="G143" s="778"/>
      <c r="H143" s="119" t="s">
        <v>19</v>
      </c>
      <c r="I143" s="39">
        <f>I144+I146</f>
        <v>7</v>
      </c>
      <c r="J143" s="39">
        <f t="shared" ref="J143" si="159">J144+J146</f>
        <v>17</v>
      </c>
      <c r="K143" s="39">
        <f t="shared" ref="K143" si="160">K144+K146</f>
        <v>11</v>
      </c>
      <c r="L143" s="39">
        <f t="shared" ref="L143" si="161">L144+L146</f>
        <v>11</v>
      </c>
      <c r="M143" s="115">
        <f>M144+M146</f>
        <v>12</v>
      </c>
      <c r="N143" s="22"/>
    </row>
    <row r="144" spans="1:15" s="92" customFormat="1" ht="15" customHeight="1">
      <c r="A144" s="80"/>
      <c r="B144" s="80"/>
      <c r="C144" s="80"/>
      <c r="D144" s="80"/>
      <c r="E144" s="93"/>
      <c r="F144" s="95"/>
      <c r="G144" s="759" t="s">
        <v>27</v>
      </c>
      <c r="H144" s="523" t="s">
        <v>19</v>
      </c>
      <c r="I144" s="43">
        <v>6</v>
      </c>
      <c r="J144" s="43">
        <v>15</v>
      </c>
      <c r="K144" s="43">
        <v>11</v>
      </c>
      <c r="L144" s="43">
        <v>9</v>
      </c>
      <c r="M144" s="594">
        <v>11</v>
      </c>
      <c r="N144" s="22"/>
    </row>
    <row r="145" spans="1:14" s="92" customFormat="1" ht="15" customHeight="1">
      <c r="A145" s="80"/>
      <c r="B145" s="80"/>
      <c r="C145" s="80"/>
      <c r="D145" s="80"/>
      <c r="E145" s="96"/>
      <c r="F145" s="97"/>
      <c r="G145" s="760"/>
      <c r="H145" s="132" t="s">
        <v>461</v>
      </c>
      <c r="I145" s="122">
        <f>I144/I143*100</f>
        <v>85.714285714285708</v>
      </c>
      <c r="J145" s="122">
        <f t="shared" ref="J145" si="162">J144/J143*100</f>
        <v>88.235294117647058</v>
      </c>
      <c r="K145" s="122">
        <f t="shared" ref="K145" si="163">K144/K143*100</f>
        <v>100</v>
      </c>
      <c r="L145" s="122">
        <f t="shared" ref="L145:M145" si="164">L144/L143*100</f>
        <v>81.818181818181827</v>
      </c>
      <c r="M145" s="49">
        <f t="shared" si="164"/>
        <v>91.666666666666657</v>
      </c>
      <c r="N145" s="22"/>
    </row>
    <row r="146" spans="1:14" s="92" customFormat="1" ht="15" customHeight="1">
      <c r="A146" s="80"/>
      <c r="B146" s="96"/>
      <c r="C146" s="80"/>
      <c r="D146" s="80"/>
      <c r="F146" s="97"/>
      <c r="G146" s="761" t="s">
        <v>28</v>
      </c>
      <c r="H146" s="525" t="s">
        <v>19</v>
      </c>
      <c r="I146" s="48">
        <v>1</v>
      </c>
      <c r="J146" s="48">
        <v>2</v>
      </c>
      <c r="K146" s="48">
        <v>0</v>
      </c>
      <c r="L146" s="48">
        <v>2</v>
      </c>
      <c r="M146" s="595">
        <v>1</v>
      </c>
      <c r="N146" s="22"/>
    </row>
    <row r="147" spans="1:14" s="92" customFormat="1" ht="15" customHeight="1">
      <c r="A147" s="82"/>
      <c r="B147" s="98"/>
      <c r="C147" s="82"/>
      <c r="D147" s="82"/>
      <c r="E147" s="99"/>
      <c r="F147" s="100"/>
      <c r="G147" s="762"/>
      <c r="H147" s="133" t="s">
        <v>461</v>
      </c>
      <c r="I147" s="121">
        <f>I146/I143*100</f>
        <v>14.285714285714285</v>
      </c>
      <c r="J147" s="121">
        <f>J146/J143*100</f>
        <v>11.76470588235294</v>
      </c>
      <c r="K147" s="121">
        <f t="shared" ref="K147" si="165">K146/K143*100</f>
        <v>0</v>
      </c>
      <c r="L147" s="121">
        <f>L146/L143*100</f>
        <v>18.181818181818183</v>
      </c>
      <c r="M147" s="44">
        <f>M146/M143*100</f>
        <v>8.3333333333333321</v>
      </c>
      <c r="N147" s="22"/>
    </row>
    <row r="148" spans="1:14" s="92" customFormat="1" ht="15" customHeight="1">
      <c r="A148" s="782" t="s">
        <v>58</v>
      </c>
      <c r="B148" s="783" t="s">
        <v>59</v>
      </c>
      <c r="C148" s="786" t="s">
        <v>18</v>
      </c>
      <c r="D148" s="787"/>
      <c r="E148" s="787"/>
      <c r="F148" s="787"/>
      <c r="G148" s="788"/>
      <c r="H148" s="462" t="s">
        <v>51</v>
      </c>
      <c r="I148" s="463">
        <f>SUM(I149:I151)</f>
        <v>538</v>
      </c>
      <c r="J148" s="463">
        <f>SUM(J149:J151)</f>
        <v>438</v>
      </c>
      <c r="K148" s="463">
        <f>SUM(K149:K151)</f>
        <v>514</v>
      </c>
      <c r="L148" s="463">
        <f>SUM(L149:L151)</f>
        <v>507</v>
      </c>
      <c r="M148" s="464">
        <f>SUM(M149:M151)</f>
        <v>576</v>
      </c>
      <c r="N148" s="22"/>
    </row>
    <row r="149" spans="1:14" s="92" customFormat="1" ht="15" customHeight="1">
      <c r="A149" s="782"/>
      <c r="B149" s="784"/>
      <c r="C149" s="75"/>
      <c r="D149" s="789" t="s">
        <v>52</v>
      </c>
      <c r="E149" s="790"/>
      <c r="F149" s="790"/>
      <c r="G149" s="790"/>
      <c r="H149" s="531"/>
      <c r="I149" s="43">
        <v>182</v>
      </c>
      <c r="J149" s="43">
        <v>204</v>
      </c>
      <c r="K149" s="43">
        <v>232</v>
      </c>
      <c r="L149" s="43">
        <v>269</v>
      </c>
      <c r="M149" s="342">
        <v>286</v>
      </c>
      <c r="N149" s="22"/>
    </row>
    <row r="150" spans="1:14" s="92" customFormat="1" ht="24.75" customHeight="1">
      <c r="A150" s="782"/>
      <c r="B150" s="784"/>
      <c r="C150" s="80"/>
      <c r="D150" s="795" t="s">
        <v>374</v>
      </c>
      <c r="E150" s="796"/>
      <c r="F150" s="796"/>
      <c r="G150" s="796"/>
      <c r="H150" s="548"/>
      <c r="I150" s="48">
        <v>355</v>
      </c>
      <c r="J150" s="48">
        <v>234</v>
      </c>
      <c r="K150" s="48">
        <v>280</v>
      </c>
      <c r="L150" s="48">
        <v>237</v>
      </c>
      <c r="M150" s="344">
        <v>289</v>
      </c>
      <c r="N150" s="22"/>
    </row>
    <row r="151" spans="1:14" s="92" customFormat="1" ht="25.5" customHeight="1">
      <c r="A151" s="82"/>
      <c r="B151" s="785"/>
      <c r="C151" s="82"/>
      <c r="D151" s="772" t="s">
        <v>375</v>
      </c>
      <c r="E151" s="773"/>
      <c r="F151" s="773"/>
      <c r="G151" s="773"/>
      <c r="H151" s="536"/>
      <c r="I151" s="66">
        <v>1</v>
      </c>
      <c r="J151" s="66">
        <v>0</v>
      </c>
      <c r="K151" s="66">
        <v>2</v>
      </c>
      <c r="L151" s="66">
        <v>1</v>
      </c>
      <c r="M151" s="343">
        <v>1</v>
      </c>
      <c r="N151" s="22"/>
    </row>
    <row r="152" spans="1:14" s="29" customFormat="1" ht="13.15" customHeight="1">
      <c r="A152" s="558" t="s">
        <v>542</v>
      </c>
      <c r="B152" s="558"/>
      <c r="C152" s="558"/>
      <c r="D152" s="558"/>
      <c r="E152" s="558"/>
      <c r="F152" s="558"/>
      <c r="G152" s="558"/>
      <c r="H152" s="558"/>
      <c r="I152" s="558"/>
      <c r="J152" s="558"/>
      <c r="K152" s="558"/>
      <c r="L152" s="558"/>
      <c r="M152" s="558"/>
      <c r="N152" s="22"/>
    </row>
    <row r="153" spans="1:14" s="516" customFormat="1" ht="24" customHeight="1">
      <c r="A153" s="774" t="s">
        <v>536</v>
      </c>
      <c r="B153" s="774"/>
      <c r="C153" s="774"/>
      <c r="D153" s="774"/>
      <c r="E153" s="774"/>
      <c r="F153" s="774"/>
      <c r="G153" s="774"/>
      <c r="H153" s="774"/>
      <c r="I153" s="774"/>
      <c r="J153" s="774"/>
      <c r="K153" s="774"/>
      <c r="L153" s="774"/>
      <c r="M153" s="774"/>
      <c r="N153" s="22"/>
    </row>
    <row r="154" spans="1:14" s="29" customFormat="1" ht="13.15" customHeight="1">
      <c r="A154" s="558" t="s">
        <v>465</v>
      </c>
      <c r="B154" s="558"/>
      <c r="C154" s="558"/>
      <c r="D154" s="558"/>
      <c r="E154" s="558"/>
      <c r="F154" s="558"/>
      <c r="G154" s="558"/>
      <c r="H154" s="558"/>
      <c r="I154" s="558"/>
      <c r="J154" s="558"/>
      <c r="K154" s="558"/>
      <c r="L154" s="558"/>
      <c r="M154" s="558"/>
      <c r="N154" s="22"/>
    </row>
    <row r="155" spans="1:14" s="22" customFormat="1" ht="21.6" customHeight="1">
      <c r="A155" s="775" t="s">
        <v>609</v>
      </c>
      <c r="B155" s="775"/>
      <c r="C155" s="775"/>
      <c r="D155" s="775"/>
      <c r="E155" s="775"/>
      <c r="F155" s="775"/>
      <c r="G155" s="775"/>
      <c r="H155" s="775"/>
      <c r="I155" s="775"/>
      <c r="J155" s="775"/>
      <c r="K155" s="775"/>
      <c r="L155" s="775"/>
      <c r="M155" s="775"/>
    </row>
    <row r="156" spans="1:14" s="90" customFormat="1" ht="13.15" customHeight="1">
      <c r="A156" s="29" t="s">
        <v>540</v>
      </c>
      <c r="N156" s="22"/>
    </row>
    <row r="157" spans="1:14" s="90" customFormat="1" ht="13.15" customHeight="1">
      <c r="A157" s="29" t="s">
        <v>732</v>
      </c>
      <c r="N157" s="22"/>
    </row>
    <row r="158" spans="1:14" s="90" customFormat="1">
      <c r="N158" s="22"/>
    </row>
  </sheetData>
  <sheetProtection algorithmName="SHA-512" hashValue="+RLtwlsAaAIL2rjFwtjbgEVuJNhaS416+a/M83hFktnApPS+vc2tr7Rkm5pTmnZIvqiH9yx4EcyONMmaO2PSgw==" saltValue="1snx+yjpBrxK2+C/mQcamw==" spinCount="100000" sheet="1" objects="1" scenarios="1"/>
  <mergeCells count="66">
    <mergeCell ref="A53:A59"/>
    <mergeCell ref="B53:B55"/>
    <mergeCell ref="A72:A78"/>
    <mergeCell ref="B72:B74"/>
    <mergeCell ref="A91:A97"/>
    <mergeCell ref="B91:B93"/>
    <mergeCell ref="B8:F8"/>
    <mergeCell ref="G146:G147"/>
    <mergeCell ref="G106:G107"/>
    <mergeCell ref="G108:G109"/>
    <mergeCell ref="G130:G131"/>
    <mergeCell ref="G132:G133"/>
    <mergeCell ref="G144:G145"/>
    <mergeCell ref="G118:G119"/>
    <mergeCell ref="G116:G117"/>
    <mergeCell ref="G94:G95"/>
    <mergeCell ref="G27:G28"/>
    <mergeCell ref="G40:G41"/>
    <mergeCell ref="G42:G43"/>
    <mergeCell ref="G10:G11"/>
    <mergeCell ref="G12:G13"/>
    <mergeCell ref="D19:G19"/>
    <mergeCell ref="A9:A15"/>
    <mergeCell ref="B9:B13"/>
    <mergeCell ref="G54:G55"/>
    <mergeCell ref="G56:G57"/>
    <mergeCell ref="G15:G16"/>
    <mergeCell ref="G17:G18"/>
    <mergeCell ref="G20:G21"/>
    <mergeCell ref="G22:G23"/>
    <mergeCell ref="G25:G26"/>
    <mergeCell ref="D24:G24"/>
    <mergeCell ref="G35:G36"/>
    <mergeCell ref="G37:G38"/>
    <mergeCell ref="G30:G31"/>
    <mergeCell ref="G32:G33"/>
    <mergeCell ref="B29:B31"/>
    <mergeCell ref="A29:A35"/>
    <mergeCell ref="G75:G76"/>
    <mergeCell ref="G111:G112"/>
    <mergeCell ref="G113:G114"/>
    <mergeCell ref="E67:G67"/>
    <mergeCell ref="E105:G105"/>
    <mergeCell ref="G92:G93"/>
    <mergeCell ref="D72:G72"/>
    <mergeCell ref="G80:G81"/>
    <mergeCell ref="G78:G79"/>
    <mergeCell ref="G73:G74"/>
    <mergeCell ref="G68:G69"/>
    <mergeCell ref="G70:G71"/>
    <mergeCell ref="D91:D99"/>
    <mergeCell ref="D151:G151"/>
    <mergeCell ref="A153:M153"/>
    <mergeCell ref="A155:M155"/>
    <mergeCell ref="E143:G143"/>
    <mergeCell ref="D110:G110"/>
    <mergeCell ref="A148:A150"/>
    <mergeCell ref="B148:B151"/>
    <mergeCell ref="C148:G148"/>
    <mergeCell ref="D149:G149"/>
    <mergeCell ref="A110:A116"/>
    <mergeCell ref="B110:B112"/>
    <mergeCell ref="A129:A135"/>
    <mergeCell ref="B129:B131"/>
    <mergeCell ref="D150:G150"/>
    <mergeCell ref="D129:D139"/>
  </mergeCells>
  <phoneticPr fontId="1"/>
  <pageMargins left="0.70866141732283472" right="0.51181102362204722" top="0.74803149606299213" bottom="0.74803149606299213" header="0.31496062992125984" footer="0.31496062992125984"/>
  <pageSetup paperSize="8" orientation="portrait" r:id="rId1"/>
  <rowBreaks count="3" manualBreakCount="3">
    <brk id="28" max="13" man="1"/>
    <brk id="71" max="13" man="1"/>
    <brk id="109"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6295-17FF-418F-B1ED-5F6991D4FDFD}">
  <sheetPr>
    <tabColor theme="7" tint="0.39997558519241921"/>
  </sheetPr>
  <dimension ref="A1:N29"/>
  <sheetViews>
    <sheetView showGridLines="0" zoomScaleNormal="100" zoomScaleSheetLayoutView="115" workbookViewId="0"/>
  </sheetViews>
  <sheetFormatPr defaultColWidth="8.77734375" defaultRowHeight="15.75"/>
  <cols>
    <col min="1" max="1" width="10.44140625" style="3" customWidth="1"/>
    <col min="2" max="2" width="8" style="3" customWidth="1"/>
    <col min="3" max="3" width="21.21875" style="3" customWidth="1"/>
    <col min="4" max="4" width="3.6640625" style="3" customWidth="1"/>
    <col min="5" max="5" width="24.33203125" style="3" customWidth="1"/>
    <col min="6" max="6" width="6.77734375" style="3" customWidth="1"/>
    <col min="7" max="11" width="6.6640625" style="3" customWidth="1"/>
    <col min="12" max="12" width="10.77734375" style="3" customWidth="1"/>
    <col min="13" max="16384" width="8.77734375" style="3"/>
  </cols>
  <sheetData>
    <row r="1" spans="1:14" s="18" customFormat="1" ht="33">
      <c r="A1" s="16" t="s">
        <v>548</v>
      </c>
    </row>
    <row r="2" spans="1:14" s="18" customFormat="1" ht="10.5" customHeight="1">
      <c r="A2" s="19"/>
    </row>
    <row r="3" spans="1:14" s="18" customFormat="1" ht="16.5" thickBot="1">
      <c r="A3" s="20" t="s">
        <v>1</v>
      </c>
      <c r="B3" s="21"/>
      <c r="C3" s="21"/>
      <c r="D3" s="21"/>
      <c r="E3" s="21"/>
      <c r="F3" s="21"/>
      <c r="G3" s="21"/>
      <c r="H3" s="21"/>
      <c r="I3" s="21"/>
      <c r="J3" s="21"/>
      <c r="K3" s="21"/>
    </row>
    <row r="4" spans="1:14" s="18" customFormat="1" ht="10.5" customHeight="1" thickTop="1">
      <c r="A4" s="19"/>
    </row>
    <row r="5" spans="1:14" s="18" customFormat="1">
      <c r="A5" s="19" t="s">
        <v>2</v>
      </c>
      <c r="D5" s="15"/>
      <c r="E5" s="15"/>
      <c r="F5" s="15"/>
      <c r="G5" s="15"/>
      <c r="K5" s="507" t="s">
        <v>60</v>
      </c>
    </row>
    <row r="6" spans="1:14" ht="17.25">
      <c r="A6" s="157" t="s">
        <v>505</v>
      </c>
      <c r="L6" s="4"/>
    </row>
    <row r="7" spans="1:14" s="70" customFormat="1" ht="38.25" customHeight="1">
      <c r="A7" s="521" t="s">
        <v>45</v>
      </c>
      <c r="B7" s="363"/>
      <c r="C7" s="364"/>
      <c r="D7" s="364"/>
      <c r="E7" s="364"/>
      <c r="F7" s="521" t="s">
        <v>5</v>
      </c>
      <c r="G7" s="363" t="s">
        <v>6</v>
      </c>
      <c r="H7" s="363" t="s">
        <v>7</v>
      </c>
      <c r="I7" s="363" t="s">
        <v>8</v>
      </c>
      <c r="J7" s="363" t="s">
        <v>9</v>
      </c>
      <c r="K7" s="363" t="s">
        <v>10</v>
      </c>
      <c r="N7" s="14"/>
    </row>
    <row r="8" spans="1:14" s="70" customFormat="1" ht="15.75" customHeight="1">
      <c r="A8" s="801" t="s">
        <v>61</v>
      </c>
      <c r="B8" s="821" t="s">
        <v>384</v>
      </c>
      <c r="C8" s="663" t="s">
        <v>18</v>
      </c>
      <c r="D8" s="160"/>
      <c r="E8" s="160"/>
      <c r="F8" s="37" t="s">
        <v>705</v>
      </c>
      <c r="G8" s="168">
        <f>SUM(G9+G15)</f>
        <v>223</v>
      </c>
      <c r="H8" s="168">
        <f>SUM(H9+H15)</f>
        <v>284</v>
      </c>
      <c r="I8" s="168">
        <v>264</v>
      </c>
      <c r="J8" s="168">
        <v>279</v>
      </c>
      <c r="K8" s="348">
        <f>SUM(K9+K15)</f>
        <v>189</v>
      </c>
      <c r="M8" s="156"/>
    </row>
    <row r="9" spans="1:14" s="70" customFormat="1" ht="15" customHeight="1">
      <c r="A9" s="782"/>
      <c r="B9" s="792"/>
      <c r="C9" s="821" t="s">
        <v>62</v>
      </c>
      <c r="D9" s="664" t="s">
        <v>18</v>
      </c>
      <c r="E9" s="177"/>
      <c r="F9" s="812" t="s">
        <v>19</v>
      </c>
      <c r="G9" s="180">
        <f>G11+G13</f>
        <v>132</v>
      </c>
      <c r="H9" s="180">
        <f>H11+H13</f>
        <v>128</v>
      </c>
      <c r="I9" s="180">
        <f t="shared" ref="I9:K9" si="0">I11+I13</f>
        <v>149</v>
      </c>
      <c r="J9" s="180">
        <f t="shared" si="0"/>
        <v>154</v>
      </c>
      <c r="K9" s="180">
        <f t="shared" si="0"/>
        <v>120</v>
      </c>
    </row>
    <row r="10" spans="1:14" s="70" customFormat="1" ht="15" customHeight="1">
      <c r="A10" s="782"/>
      <c r="B10" s="792"/>
      <c r="C10" s="792"/>
      <c r="D10" s="666" t="s">
        <v>63</v>
      </c>
      <c r="E10" s="178"/>
      <c r="F10" s="813"/>
      <c r="G10" s="179">
        <f>G12+G14</f>
        <v>32</v>
      </c>
      <c r="H10" s="179">
        <f t="shared" ref="H10:K10" si="1">H12+H14</f>
        <v>16</v>
      </c>
      <c r="I10" s="179">
        <f t="shared" si="1"/>
        <v>28</v>
      </c>
      <c r="J10" s="179">
        <f t="shared" si="1"/>
        <v>32</v>
      </c>
      <c r="K10" s="179">
        <f t="shared" si="1"/>
        <v>24</v>
      </c>
    </row>
    <row r="11" spans="1:14" s="70" customFormat="1" ht="15" customHeight="1">
      <c r="A11" s="782"/>
      <c r="B11" s="792"/>
      <c r="C11" s="822"/>
      <c r="D11" s="174"/>
      <c r="E11" s="51" t="s">
        <v>64</v>
      </c>
      <c r="F11" s="236"/>
      <c r="G11" s="669">
        <v>55</v>
      </c>
      <c r="H11" s="181">
        <v>46</v>
      </c>
      <c r="I11" s="670">
        <v>60</v>
      </c>
      <c r="J11" s="673">
        <v>75</v>
      </c>
      <c r="K11" s="181">
        <v>62</v>
      </c>
    </row>
    <row r="12" spans="1:14" s="70" customFormat="1" ht="15" customHeight="1">
      <c r="A12" s="163"/>
      <c r="B12" s="163"/>
      <c r="C12" s="822"/>
      <c r="D12" s="175"/>
      <c r="E12" s="402" t="s">
        <v>63</v>
      </c>
      <c r="F12" s="539"/>
      <c r="G12" s="668">
        <v>11</v>
      </c>
      <c r="H12" s="671">
        <v>6</v>
      </c>
      <c r="I12" s="672">
        <v>10</v>
      </c>
      <c r="J12" s="182">
        <v>11</v>
      </c>
      <c r="K12" s="668">
        <v>10</v>
      </c>
    </row>
    <row r="13" spans="1:14" s="70" customFormat="1" ht="15" customHeight="1">
      <c r="A13" s="163"/>
      <c r="B13" s="163"/>
      <c r="C13" s="173"/>
      <c r="D13" s="175"/>
      <c r="E13" s="539" t="s">
        <v>65</v>
      </c>
      <c r="F13" s="539"/>
      <c r="G13" s="673">
        <v>77</v>
      </c>
      <c r="H13" s="669">
        <v>82</v>
      </c>
      <c r="I13" s="669">
        <v>89</v>
      </c>
      <c r="J13" s="669">
        <v>79</v>
      </c>
      <c r="K13" s="181">
        <v>58</v>
      </c>
    </row>
    <row r="14" spans="1:14" s="70" customFormat="1" ht="15" customHeight="1">
      <c r="A14" s="163"/>
      <c r="B14" s="163"/>
      <c r="C14" s="167"/>
      <c r="D14" s="176"/>
      <c r="E14" s="402" t="s">
        <v>63</v>
      </c>
      <c r="F14" s="68"/>
      <c r="G14" s="182">
        <v>21</v>
      </c>
      <c r="H14" s="674">
        <v>10</v>
      </c>
      <c r="I14" s="674">
        <v>18</v>
      </c>
      <c r="J14" s="674">
        <v>21</v>
      </c>
      <c r="K14" s="674">
        <v>14</v>
      </c>
    </row>
    <row r="15" spans="1:14" s="70" customFormat="1" ht="15" customHeight="1">
      <c r="A15" s="163"/>
      <c r="B15" s="163"/>
      <c r="C15" s="349" t="s">
        <v>66</v>
      </c>
      <c r="D15" s="664" t="s">
        <v>18</v>
      </c>
      <c r="E15" s="177"/>
      <c r="F15" s="814" t="s">
        <v>19</v>
      </c>
      <c r="G15" s="180">
        <f>G17+G19</f>
        <v>91</v>
      </c>
      <c r="H15" s="180">
        <f t="shared" ref="H15:K16" si="2">H17+H19</f>
        <v>156</v>
      </c>
      <c r="I15" s="180">
        <f t="shared" si="2"/>
        <v>115</v>
      </c>
      <c r="J15" s="180">
        <f t="shared" si="2"/>
        <v>125</v>
      </c>
      <c r="K15" s="180">
        <f t="shared" si="2"/>
        <v>69</v>
      </c>
    </row>
    <row r="16" spans="1:14" s="70" customFormat="1" ht="15" customHeight="1">
      <c r="A16" s="163"/>
      <c r="B16" s="163"/>
      <c r="C16" s="792"/>
      <c r="D16" s="667" t="s">
        <v>63</v>
      </c>
      <c r="E16" s="196"/>
      <c r="F16" s="813"/>
      <c r="G16" s="179">
        <f>G18+G20</f>
        <v>6</v>
      </c>
      <c r="H16" s="179">
        <f t="shared" si="2"/>
        <v>21</v>
      </c>
      <c r="I16" s="179">
        <f t="shared" si="2"/>
        <v>11</v>
      </c>
      <c r="J16" s="179">
        <f t="shared" si="2"/>
        <v>11</v>
      </c>
      <c r="K16" s="179">
        <f t="shared" si="2"/>
        <v>16</v>
      </c>
    </row>
    <row r="17" spans="1:11" s="70" customFormat="1" ht="15" customHeight="1">
      <c r="A17" s="163"/>
      <c r="B17" s="163"/>
      <c r="C17" s="822"/>
      <c r="D17" s="174"/>
      <c r="E17" s="51" t="s">
        <v>64</v>
      </c>
      <c r="F17" s="236"/>
      <c r="G17" s="181">
        <v>31</v>
      </c>
      <c r="H17" s="675">
        <v>62</v>
      </c>
      <c r="I17" s="669">
        <v>42</v>
      </c>
      <c r="J17" s="669">
        <v>44</v>
      </c>
      <c r="K17" s="181">
        <v>25</v>
      </c>
    </row>
    <row r="18" spans="1:11" s="70" customFormat="1" ht="15" customHeight="1">
      <c r="A18" s="163"/>
      <c r="B18" s="163"/>
      <c r="C18" s="822"/>
      <c r="E18" s="402" t="s">
        <v>63</v>
      </c>
      <c r="F18" s="460"/>
      <c r="G18" s="671">
        <v>3</v>
      </c>
      <c r="H18" s="182">
        <v>4</v>
      </c>
      <c r="I18" s="668">
        <v>4</v>
      </c>
      <c r="J18" s="668">
        <v>3</v>
      </c>
      <c r="K18" s="668">
        <v>1</v>
      </c>
    </row>
    <row r="19" spans="1:11" s="70" customFormat="1" ht="15" customHeight="1">
      <c r="A19" s="163"/>
      <c r="B19" s="163"/>
      <c r="C19" s="173"/>
      <c r="D19" s="175"/>
      <c r="E19" s="539" t="s">
        <v>65</v>
      </c>
      <c r="F19" s="236"/>
      <c r="G19" s="669">
        <v>60</v>
      </c>
      <c r="H19" s="669">
        <v>94</v>
      </c>
      <c r="I19" s="669">
        <v>73</v>
      </c>
      <c r="J19" s="669">
        <v>81</v>
      </c>
      <c r="K19" s="181">
        <v>44</v>
      </c>
    </row>
    <row r="20" spans="1:11" s="70" customFormat="1" ht="15" customHeight="1">
      <c r="A20" s="163"/>
      <c r="B20" s="164"/>
      <c r="C20" s="173"/>
      <c r="D20" s="176"/>
      <c r="E20" s="402" t="s">
        <v>63</v>
      </c>
      <c r="F20" s="40"/>
      <c r="G20" s="668">
        <v>3</v>
      </c>
      <c r="H20" s="668">
        <v>17</v>
      </c>
      <c r="I20" s="668">
        <v>7</v>
      </c>
      <c r="J20" s="668">
        <v>8</v>
      </c>
      <c r="K20" s="668">
        <v>15</v>
      </c>
    </row>
    <row r="21" spans="1:11" s="70" customFormat="1" ht="15" customHeight="1">
      <c r="A21" s="163"/>
      <c r="B21" s="802" t="s">
        <v>67</v>
      </c>
      <c r="C21" s="676" t="s">
        <v>68</v>
      </c>
      <c r="D21" s="665" t="s">
        <v>18</v>
      </c>
      <c r="E21" s="143"/>
      <c r="F21" s="144" t="s">
        <v>19</v>
      </c>
      <c r="G21" s="169">
        <f>G22+G24+G25</f>
        <v>50</v>
      </c>
      <c r="H21" s="169">
        <f>H22+H24+H25</f>
        <v>68</v>
      </c>
      <c r="I21" s="169">
        <f>I22+I24+I25</f>
        <v>58</v>
      </c>
      <c r="J21" s="169">
        <f>J22+J24+J25</f>
        <v>102</v>
      </c>
      <c r="K21" s="169">
        <f>K22+K24+K25</f>
        <v>81</v>
      </c>
    </row>
    <row r="22" spans="1:11" s="70" customFormat="1" ht="15" customHeight="1">
      <c r="A22" s="163"/>
      <c r="B22" s="783"/>
      <c r="C22" s="815" t="s">
        <v>69</v>
      </c>
      <c r="D22" s="816"/>
      <c r="E22" s="817"/>
      <c r="F22" s="51"/>
      <c r="G22" s="181">
        <v>41</v>
      </c>
      <c r="H22" s="181">
        <v>56</v>
      </c>
      <c r="I22" s="181">
        <v>42</v>
      </c>
      <c r="J22" s="181">
        <v>67</v>
      </c>
      <c r="K22" s="181">
        <v>47</v>
      </c>
    </row>
    <row r="23" spans="1:11" s="70" customFormat="1" ht="15" customHeight="1">
      <c r="A23" s="163"/>
      <c r="B23" s="783"/>
      <c r="C23" s="818" t="s">
        <v>70</v>
      </c>
      <c r="D23" s="819"/>
      <c r="E23" s="820"/>
      <c r="F23" s="539"/>
      <c r="G23" s="182">
        <v>8</v>
      </c>
      <c r="H23" s="182">
        <v>8</v>
      </c>
      <c r="I23" s="182">
        <v>9</v>
      </c>
      <c r="J23" s="182">
        <v>12</v>
      </c>
      <c r="K23" s="182">
        <v>8</v>
      </c>
    </row>
    <row r="24" spans="1:11" s="70" customFormat="1" ht="15" customHeight="1">
      <c r="A24" s="163"/>
      <c r="B24" s="163"/>
      <c r="C24" s="808" t="s">
        <v>71</v>
      </c>
      <c r="D24" s="809"/>
      <c r="E24" s="810"/>
      <c r="F24" s="539"/>
      <c r="G24" s="170">
        <v>0</v>
      </c>
      <c r="H24" s="170">
        <v>6</v>
      </c>
      <c r="I24" s="170">
        <v>0</v>
      </c>
      <c r="J24" s="170">
        <v>2</v>
      </c>
      <c r="K24" s="170">
        <v>2</v>
      </c>
    </row>
    <row r="25" spans="1:11" s="70" customFormat="1" ht="15" customHeight="1">
      <c r="A25" s="164"/>
      <c r="B25" s="164"/>
      <c r="C25" s="808" t="s">
        <v>72</v>
      </c>
      <c r="D25" s="809"/>
      <c r="E25" s="810"/>
      <c r="F25" s="40"/>
      <c r="G25" s="170">
        <v>9</v>
      </c>
      <c r="H25" s="170">
        <v>6</v>
      </c>
      <c r="I25" s="170">
        <v>16</v>
      </c>
      <c r="J25" s="170">
        <v>33</v>
      </c>
      <c r="K25" s="170">
        <v>32</v>
      </c>
    </row>
    <row r="26" spans="1:11" s="71" customFormat="1" ht="12">
      <c r="A26" s="558" t="s">
        <v>543</v>
      </c>
      <c r="B26" s="560"/>
      <c r="C26" s="560"/>
      <c r="D26" s="560"/>
      <c r="E26" s="560"/>
      <c r="F26" s="560"/>
      <c r="G26" s="560"/>
      <c r="H26" s="560"/>
      <c r="I26" s="560"/>
      <c r="J26" s="560"/>
      <c r="K26" s="561"/>
    </row>
    <row r="27" spans="1:11" s="71" customFormat="1" ht="22.15" customHeight="1">
      <c r="A27" s="811" t="s">
        <v>551</v>
      </c>
      <c r="B27" s="811"/>
      <c r="C27" s="811"/>
      <c r="D27" s="811"/>
      <c r="E27" s="811"/>
      <c r="F27" s="811"/>
      <c r="G27" s="811"/>
      <c r="H27" s="811"/>
      <c r="I27" s="811"/>
      <c r="J27" s="811"/>
      <c r="K27" s="811"/>
    </row>
    <row r="28" spans="1:11" s="71" customFormat="1" ht="12">
      <c r="A28" s="560" t="s">
        <v>513</v>
      </c>
      <c r="B28" s="560"/>
      <c r="C28" s="560"/>
      <c r="D28" s="560"/>
      <c r="E28" s="560"/>
      <c r="F28" s="560"/>
      <c r="G28" s="560"/>
      <c r="H28" s="560"/>
      <c r="I28" s="560"/>
      <c r="J28" s="560"/>
      <c r="K28" s="560"/>
    </row>
    <row r="29" spans="1:11" s="71" customFormat="1" ht="12">
      <c r="A29" s="560" t="s">
        <v>73</v>
      </c>
      <c r="B29" s="560"/>
      <c r="C29" s="560"/>
      <c r="D29" s="560"/>
      <c r="E29" s="560"/>
      <c r="F29" s="560"/>
      <c r="G29" s="560"/>
      <c r="H29" s="560"/>
      <c r="I29" s="560"/>
      <c r="J29" s="560"/>
      <c r="K29" s="560"/>
    </row>
  </sheetData>
  <sheetProtection algorithmName="SHA-512" hashValue="VSjnDlmowoiGN6tSPu/F1+hGn7PQAniW9gQaEdDAm2cc50+rFVFKx8XUBDmzzjDyRXXHOrH+rrEolxGrzVUdSA==" saltValue="KLiSAn5ltQes/ZNXpvi2nw==" spinCount="100000" sheet="1" objects="1" scenarios="1"/>
  <mergeCells count="12">
    <mergeCell ref="C24:E24"/>
    <mergeCell ref="C25:E25"/>
    <mergeCell ref="A27:K27"/>
    <mergeCell ref="B21:B23"/>
    <mergeCell ref="F9:F10"/>
    <mergeCell ref="F15:F16"/>
    <mergeCell ref="C22:E22"/>
    <mergeCell ref="C23:E23"/>
    <mergeCell ref="A8:A11"/>
    <mergeCell ref="B8:B11"/>
    <mergeCell ref="C9:C12"/>
    <mergeCell ref="C16:C18"/>
  </mergeCells>
  <phoneticPr fontId="1"/>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78787-E76A-498B-A32D-A01144F9AD3E}">
  <sheetPr>
    <tabColor theme="7" tint="0.39997558519241921"/>
  </sheetPr>
  <dimension ref="A1:P141"/>
  <sheetViews>
    <sheetView showGridLines="0" zoomScaleNormal="100" zoomScaleSheetLayoutView="130" workbookViewId="0"/>
  </sheetViews>
  <sheetFormatPr defaultColWidth="8.77734375" defaultRowHeight="15.75"/>
  <cols>
    <col min="1" max="1" width="9" style="3" customWidth="1"/>
    <col min="2" max="2" width="4.77734375" style="3" customWidth="1"/>
    <col min="3" max="3" width="5.6640625" style="3" customWidth="1"/>
    <col min="4" max="4" width="8.6640625" style="3" customWidth="1"/>
    <col min="5" max="5" width="7.21875" style="3" customWidth="1"/>
    <col min="6" max="6" width="6.44140625" style="3" customWidth="1"/>
    <col min="7" max="7" width="8.21875" style="3" customWidth="1"/>
    <col min="8" max="8" width="7.6640625" style="3" customWidth="1"/>
    <col min="9" max="13" width="10" style="3" customWidth="1"/>
    <col min="14" max="15" width="10.77734375" style="3" customWidth="1"/>
    <col min="16" max="17" width="8.77734375" style="3"/>
    <col min="18" max="18" width="15.33203125" style="3" customWidth="1"/>
    <col min="19" max="19" width="8.77734375" style="3"/>
    <col min="20" max="20" width="9.6640625" style="3" customWidth="1"/>
    <col min="21" max="21" width="8.77734375" style="3"/>
    <col min="22" max="23" width="8.77734375" style="3" customWidth="1"/>
    <col min="24" max="16384" width="8.77734375" style="3"/>
  </cols>
  <sheetData>
    <row r="1" spans="1:16" s="18" customFormat="1" ht="33">
      <c r="A1" s="16" t="s">
        <v>548</v>
      </c>
      <c r="B1" s="16"/>
      <c r="C1" s="16"/>
    </row>
    <row r="2" spans="1:16" s="18" customFormat="1" ht="10.5" customHeight="1">
      <c r="A2" s="19"/>
      <c r="B2" s="19"/>
      <c r="C2" s="19"/>
    </row>
    <row r="3" spans="1:16" s="18" customFormat="1" ht="16.5" thickBot="1">
      <c r="A3" s="20" t="s">
        <v>1</v>
      </c>
      <c r="B3" s="20"/>
      <c r="C3" s="20"/>
      <c r="D3" s="21"/>
      <c r="E3" s="21"/>
      <c r="F3" s="21"/>
      <c r="G3" s="21"/>
      <c r="H3" s="21"/>
      <c r="I3" s="21"/>
      <c r="J3" s="21"/>
      <c r="K3" s="21"/>
      <c r="L3" s="21"/>
      <c r="M3" s="21"/>
    </row>
    <row r="4" spans="1:16" s="18" customFormat="1" ht="10.5" customHeight="1" thickTop="1">
      <c r="A4" s="19"/>
      <c r="B4" s="19"/>
      <c r="C4" s="19"/>
    </row>
    <row r="5" spans="1:16" s="18" customFormat="1" ht="13.5" customHeight="1">
      <c r="A5" s="19" t="s">
        <v>2</v>
      </c>
      <c r="B5" s="19"/>
      <c r="C5" s="19"/>
      <c r="F5" s="15"/>
      <c r="G5" s="15"/>
      <c r="H5" s="15"/>
    </row>
    <row r="6" spans="1:16" s="5" customFormat="1" ht="15.75" customHeight="1">
      <c r="A6" s="157" t="s">
        <v>506</v>
      </c>
      <c r="B6" s="157"/>
      <c r="C6" s="157"/>
      <c r="M6" s="183" t="s">
        <v>74</v>
      </c>
      <c r="N6" s="183"/>
    </row>
    <row r="7" spans="1:16" s="161" customFormat="1" ht="31.15" customHeight="1">
      <c r="A7" s="521" t="s">
        <v>733</v>
      </c>
      <c r="B7" s="749"/>
      <c r="C7" s="750"/>
      <c r="D7" s="750"/>
      <c r="E7" s="750"/>
      <c r="F7" s="750"/>
      <c r="G7" s="824"/>
      <c r="H7" s="521" t="s">
        <v>5</v>
      </c>
      <c r="I7" s="363" t="s">
        <v>6</v>
      </c>
      <c r="J7" s="363" t="s">
        <v>7</v>
      </c>
      <c r="K7" s="363" t="s">
        <v>8</v>
      </c>
      <c r="L7" s="363" t="s">
        <v>9</v>
      </c>
      <c r="M7" s="363" t="s">
        <v>10</v>
      </c>
      <c r="P7" s="184"/>
    </row>
    <row r="8" spans="1:16" s="161" customFormat="1" ht="10.15" customHeight="1">
      <c r="A8" s="801" t="s">
        <v>46</v>
      </c>
      <c r="B8" s="677" t="s">
        <v>18</v>
      </c>
      <c r="C8" s="185"/>
      <c r="D8" s="185"/>
      <c r="E8" s="185"/>
      <c r="F8" s="185"/>
      <c r="G8" s="661" t="s">
        <v>75</v>
      </c>
      <c r="H8" s="851" t="s">
        <v>707</v>
      </c>
      <c r="I8" s="678">
        <f>SUM(I12+I40+I68+I96+I124)</f>
        <v>394</v>
      </c>
      <c r="J8" s="678">
        <f>SUM(J12+J40+J68+J96+J124)</f>
        <v>594</v>
      </c>
      <c r="K8" s="678">
        <f>SUM(K12+K40+K68+K96+K124)</f>
        <v>392</v>
      </c>
      <c r="L8" s="678">
        <f>SUM(L12+L40+L68+L96+L124)</f>
        <v>416</v>
      </c>
      <c r="M8" s="678">
        <f>SUM(M12+M40+M68+M96+M124)</f>
        <v>376</v>
      </c>
    </row>
    <row r="9" spans="1:16" s="161" customFormat="1" ht="10.15" customHeight="1">
      <c r="A9" s="823"/>
      <c r="B9" s="189"/>
      <c r="C9" s="186"/>
      <c r="D9" s="186"/>
      <c r="E9" s="186"/>
      <c r="F9" s="186"/>
      <c r="G9" s="191" t="s">
        <v>76</v>
      </c>
      <c r="H9" s="852"/>
      <c r="I9" s="679">
        <v>5.6</v>
      </c>
      <c r="J9" s="679">
        <v>8.1999999999999993</v>
      </c>
      <c r="K9" s="679">
        <v>5.3</v>
      </c>
      <c r="L9" s="679">
        <v>5.7</v>
      </c>
      <c r="M9" s="682">
        <v>5.0598842690000003</v>
      </c>
    </row>
    <row r="10" spans="1:16" s="161" customFormat="1" ht="10.15" customHeight="1">
      <c r="A10" s="823"/>
      <c r="B10" s="189"/>
      <c r="C10" s="186"/>
      <c r="D10" s="186"/>
      <c r="E10" s="186"/>
      <c r="F10" s="186"/>
      <c r="G10" s="662" t="s">
        <v>77</v>
      </c>
      <c r="H10" s="852"/>
      <c r="I10" s="680">
        <f>SUM(I14+I42+I70+I98+I126)</f>
        <v>196</v>
      </c>
      <c r="J10" s="680">
        <f>SUM(J14+J42+J70+J98+J126)</f>
        <v>326</v>
      </c>
      <c r="K10" s="680">
        <f>SUM(K14+K42+K70+K98+K126)</f>
        <v>183</v>
      </c>
      <c r="L10" s="680">
        <f>SUM(L14+L42+L70+L98+L126)</f>
        <v>248</v>
      </c>
      <c r="M10" s="680">
        <f>SUM(M14+M42+M70+M98+M126)</f>
        <v>298</v>
      </c>
    </row>
    <row r="11" spans="1:16" s="161" customFormat="1" ht="10.15" customHeight="1">
      <c r="A11" s="823"/>
      <c r="B11" s="190"/>
      <c r="C11" s="160"/>
      <c r="D11" s="160"/>
      <c r="E11" s="160"/>
      <c r="F11" s="160"/>
      <c r="G11" s="188" t="s">
        <v>78</v>
      </c>
      <c r="H11" s="853"/>
      <c r="I11" s="681">
        <v>2.8</v>
      </c>
      <c r="J11" s="681">
        <v>4.5</v>
      </c>
      <c r="K11" s="681">
        <v>2.5</v>
      </c>
      <c r="L11" s="681">
        <v>3.4</v>
      </c>
      <c r="M11" s="683">
        <v>4.0102274260000002</v>
      </c>
    </row>
    <row r="12" spans="1:16" s="161" customFormat="1" ht="10.15" customHeight="1">
      <c r="A12" s="823"/>
      <c r="B12" s="187"/>
      <c r="C12" s="831" t="s">
        <v>79</v>
      </c>
      <c r="D12" s="198" t="s">
        <v>22</v>
      </c>
      <c r="E12" s="197"/>
      <c r="F12" s="199"/>
      <c r="G12" s="845" t="s">
        <v>76</v>
      </c>
      <c r="H12" s="841" t="s">
        <v>401</v>
      </c>
      <c r="I12" s="684">
        <f>SUM(I16+I20+I24+I28+I32+I36)</f>
        <v>353</v>
      </c>
      <c r="J12" s="684">
        <f>SUM(J16+J20+J24+J28+J32+J36)</f>
        <v>431</v>
      </c>
      <c r="K12" s="684">
        <f>SUM(K16+K20+K24+K28+K32+K36)</f>
        <v>370</v>
      </c>
      <c r="L12" s="684">
        <f>SUM(L16+L20+L24+L28+L32+L36)</f>
        <v>399</v>
      </c>
      <c r="M12" s="684">
        <f>SUM(M16+M20+M24+M28+M32+M36)</f>
        <v>308</v>
      </c>
    </row>
    <row r="13" spans="1:16" s="161" customFormat="1" ht="10.15" customHeight="1">
      <c r="A13" s="823"/>
      <c r="B13" s="187"/>
      <c r="C13" s="832"/>
      <c r="D13" s="200"/>
      <c r="E13" s="194"/>
      <c r="F13" s="195"/>
      <c r="G13" s="846"/>
      <c r="H13" s="842"/>
      <c r="I13" s="685">
        <v>6.4522025223907873</v>
      </c>
      <c r="J13" s="685">
        <v>7.9549649317091173</v>
      </c>
      <c r="K13" s="685">
        <v>6.6</v>
      </c>
      <c r="L13" s="685">
        <v>7.2704081632653059</v>
      </c>
      <c r="M13" s="686">
        <v>5.484330484</v>
      </c>
    </row>
    <row r="14" spans="1:16" s="161" customFormat="1" ht="10.15" customHeight="1">
      <c r="A14" s="823"/>
      <c r="B14" s="187"/>
      <c r="C14" s="832"/>
      <c r="D14" s="200"/>
      <c r="E14" s="194"/>
      <c r="F14" s="195"/>
      <c r="G14" s="847" t="s">
        <v>78</v>
      </c>
      <c r="H14" s="842"/>
      <c r="I14" s="687">
        <f>SUM(I18+I22+I26+I30+I34+I38)</f>
        <v>161</v>
      </c>
      <c r="J14" s="687">
        <f>SUM(J18+J22+J26+J30+J34+J38)</f>
        <v>223</v>
      </c>
      <c r="K14" s="687">
        <f>SUM(K18+K22+K26+K30+K34+K38)</f>
        <v>171</v>
      </c>
      <c r="L14" s="687">
        <f>SUM(L18+L22+L26+L30+L34+L38)</f>
        <v>229</v>
      </c>
      <c r="M14" s="687">
        <f>SUM(M18+M22+M26+M30+M34+M38)</f>
        <v>239</v>
      </c>
    </row>
    <row r="15" spans="1:16" s="161" customFormat="1" ht="10.15" customHeight="1">
      <c r="A15" s="165"/>
      <c r="C15" s="832"/>
      <c r="D15" s="201"/>
      <c r="E15" s="196"/>
      <c r="F15" s="202"/>
      <c r="G15" s="848"/>
      <c r="H15" s="843"/>
      <c r="I15" s="688">
        <v>2.9427892524218606</v>
      </c>
      <c r="J15" s="688">
        <v>4.1159099298634185</v>
      </c>
      <c r="K15" s="688">
        <v>3.1</v>
      </c>
      <c r="L15" s="688">
        <v>4.1727405247813412</v>
      </c>
      <c r="M15" s="689">
        <v>4.2556980060000003</v>
      </c>
    </row>
    <row r="16" spans="1:16" s="161" customFormat="1" ht="10.15" customHeight="1">
      <c r="A16" s="165"/>
      <c r="C16" s="832"/>
      <c r="D16" s="171"/>
      <c r="E16" s="500" t="s">
        <v>54</v>
      </c>
      <c r="F16" s="827" t="s">
        <v>80</v>
      </c>
      <c r="G16" s="825" t="s">
        <v>76</v>
      </c>
      <c r="H16" s="203"/>
      <c r="I16" s="690">
        <v>196</v>
      </c>
      <c r="J16" s="690">
        <v>239</v>
      </c>
      <c r="K16" s="690">
        <v>206</v>
      </c>
      <c r="L16" s="690">
        <v>214</v>
      </c>
      <c r="M16" s="690">
        <v>153</v>
      </c>
    </row>
    <row r="17" spans="1:13" s="161" customFormat="1" ht="10.15" customHeight="1">
      <c r="A17" s="165"/>
      <c r="C17" s="832"/>
      <c r="D17" s="165"/>
      <c r="E17" s="501"/>
      <c r="F17" s="829"/>
      <c r="G17" s="826"/>
      <c r="H17" s="173"/>
      <c r="I17" s="691">
        <v>22.923976608187136</v>
      </c>
      <c r="J17" s="691">
        <v>25.865800865800864</v>
      </c>
      <c r="K17" s="691">
        <v>21</v>
      </c>
      <c r="L17" s="691">
        <v>22.176165803108809</v>
      </c>
      <c r="M17" s="691">
        <v>15.47017189</v>
      </c>
    </row>
    <row r="18" spans="1:13" s="161" customFormat="1" ht="10.15" customHeight="1">
      <c r="A18" s="165"/>
      <c r="C18" s="832"/>
      <c r="D18" s="165"/>
      <c r="E18" s="501"/>
      <c r="F18" s="829"/>
      <c r="G18" s="834" t="s">
        <v>78</v>
      </c>
      <c r="H18" s="173"/>
      <c r="I18" s="692">
        <v>41</v>
      </c>
      <c r="J18" s="692">
        <v>43</v>
      </c>
      <c r="K18" s="692">
        <v>27</v>
      </c>
      <c r="L18" s="692">
        <v>43</v>
      </c>
      <c r="M18" s="692">
        <v>39</v>
      </c>
    </row>
    <row r="19" spans="1:13" s="161" customFormat="1" ht="10.15" customHeight="1">
      <c r="A19" s="165"/>
      <c r="C19" s="832"/>
      <c r="D19" s="165"/>
      <c r="E19" s="501"/>
      <c r="F19" s="830"/>
      <c r="G19" s="835"/>
      <c r="H19" s="173"/>
      <c r="I19" s="693">
        <v>4.7953216374269001</v>
      </c>
      <c r="J19" s="693">
        <v>4.6536796536796539</v>
      </c>
      <c r="K19" s="693">
        <v>2.8</v>
      </c>
      <c r="L19" s="693">
        <v>4.4559585492227978</v>
      </c>
      <c r="M19" s="693">
        <v>3.9433771489999998</v>
      </c>
    </row>
    <row r="20" spans="1:13" s="161" customFormat="1" ht="10.15" customHeight="1">
      <c r="A20" s="165"/>
      <c r="C20" s="832"/>
      <c r="D20" s="165"/>
      <c r="E20" s="279"/>
      <c r="F20" s="827" t="s">
        <v>81</v>
      </c>
      <c r="G20" s="825" t="s">
        <v>76</v>
      </c>
      <c r="H20" s="173"/>
      <c r="I20" s="690">
        <v>42</v>
      </c>
      <c r="J20" s="690">
        <v>40</v>
      </c>
      <c r="K20" s="690">
        <v>46</v>
      </c>
      <c r="L20" s="690">
        <v>50</v>
      </c>
      <c r="M20" s="690">
        <v>42</v>
      </c>
    </row>
    <row r="21" spans="1:13" s="161" customFormat="1" ht="10.15" customHeight="1">
      <c r="A21" s="165"/>
      <c r="C21" s="832"/>
      <c r="D21" s="165"/>
      <c r="E21" s="279"/>
      <c r="F21" s="829"/>
      <c r="G21" s="826"/>
      <c r="H21" s="173"/>
      <c r="I21" s="691">
        <v>23.076923076923077</v>
      </c>
      <c r="J21" s="691">
        <v>21.390374331550802</v>
      </c>
      <c r="K21" s="691">
        <v>22.9</v>
      </c>
      <c r="L21" s="691">
        <v>22</v>
      </c>
      <c r="M21" s="691">
        <v>18.103448279999999</v>
      </c>
    </row>
    <row r="22" spans="1:13" s="161" customFormat="1" ht="10.15" customHeight="1">
      <c r="A22" s="165"/>
      <c r="C22" s="832"/>
      <c r="D22" s="165"/>
      <c r="E22" s="502"/>
      <c r="F22" s="829"/>
      <c r="G22" s="834" t="s">
        <v>78</v>
      </c>
      <c r="H22" s="173"/>
      <c r="I22" s="690">
        <v>7</v>
      </c>
      <c r="J22" s="690">
        <v>11</v>
      </c>
      <c r="K22" s="690">
        <v>8</v>
      </c>
      <c r="L22" s="690">
        <v>10</v>
      </c>
      <c r="M22" s="690">
        <v>9</v>
      </c>
    </row>
    <row r="23" spans="1:13" s="161" customFormat="1" ht="10.15" customHeight="1">
      <c r="A23" s="165"/>
      <c r="C23" s="832"/>
      <c r="D23" s="165"/>
      <c r="E23" s="503"/>
      <c r="F23" s="830"/>
      <c r="G23" s="835"/>
      <c r="H23" s="173"/>
      <c r="I23" s="693">
        <v>3.8461538461538463</v>
      </c>
      <c r="J23" s="693">
        <v>5.8823529411764701</v>
      </c>
      <c r="K23" s="693">
        <v>4</v>
      </c>
      <c r="L23" s="693">
        <v>4.4000000000000004</v>
      </c>
      <c r="M23" s="693">
        <v>3.8793103449999999</v>
      </c>
    </row>
    <row r="24" spans="1:13" s="161" customFormat="1" ht="10.15" customHeight="1">
      <c r="A24" s="165"/>
      <c r="C24" s="165"/>
      <c r="D24" s="165"/>
      <c r="E24" s="495" t="s">
        <v>56</v>
      </c>
      <c r="F24" s="840" t="s">
        <v>27</v>
      </c>
      <c r="G24" s="836" t="s">
        <v>76</v>
      </c>
      <c r="H24" s="173"/>
      <c r="I24" s="690">
        <v>87</v>
      </c>
      <c r="J24" s="690">
        <v>114</v>
      </c>
      <c r="K24" s="690">
        <v>85</v>
      </c>
      <c r="L24" s="690">
        <v>98</v>
      </c>
      <c r="M24" s="690">
        <v>78</v>
      </c>
    </row>
    <row r="25" spans="1:13" s="161" customFormat="1" ht="10.15" customHeight="1">
      <c r="A25" s="165"/>
      <c r="C25" s="165"/>
      <c r="D25" s="165"/>
      <c r="E25" s="504"/>
      <c r="F25" s="828"/>
      <c r="G25" s="826"/>
      <c r="H25" s="173"/>
      <c r="I25" s="691">
        <v>3.8615179760319571</v>
      </c>
      <c r="J25" s="691">
        <v>5.3097345132743365</v>
      </c>
      <c r="K25" s="691">
        <v>3.9590125756870052</v>
      </c>
      <c r="L25" s="691">
        <v>4.6733428707677636</v>
      </c>
      <c r="M25" s="691">
        <v>3.7178265009999998</v>
      </c>
    </row>
    <row r="26" spans="1:13" s="161" customFormat="1" ht="10.15" customHeight="1">
      <c r="A26" s="165"/>
      <c r="C26" s="165"/>
      <c r="D26" s="165"/>
      <c r="E26" s="504"/>
      <c r="F26" s="165"/>
      <c r="G26" s="834" t="s">
        <v>78</v>
      </c>
      <c r="H26" s="173"/>
      <c r="I26" s="690">
        <v>37</v>
      </c>
      <c r="J26" s="690">
        <v>46</v>
      </c>
      <c r="K26" s="690">
        <v>49</v>
      </c>
      <c r="L26" s="690">
        <v>69</v>
      </c>
      <c r="M26" s="690">
        <v>67</v>
      </c>
    </row>
    <row r="27" spans="1:13" s="161" customFormat="1" ht="10.15" customHeight="1">
      <c r="A27" s="165"/>
      <c r="C27" s="165"/>
      <c r="D27" s="165"/>
      <c r="E27" s="504"/>
      <c r="F27" s="165"/>
      <c r="G27" s="835"/>
      <c r="H27" s="173"/>
      <c r="I27" s="693">
        <v>1.6422547714158897</v>
      </c>
      <c r="J27" s="693">
        <v>2.1425244527247322</v>
      </c>
      <c r="K27" s="693">
        <v>2.2822543083372149</v>
      </c>
      <c r="L27" s="693">
        <v>3.2904148783977112</v>
      </c>
      <c r="M27" s="693">
        <v>3.1935176360000002</v>
      </c>
    </row>
    <row r="28" spans="1:13" s="161" customFormat="1" ht="10.15" customHeight="1">
      <c r="A28" s="165"/>
      <c r="C28" s="165"/>
      <c r="D28" s="165"/>
      <c r="E28" s="504"/>
      <c r="F28" s="827" t="s">
        <v>28</v>
      </c>
      <c r="G28" s="825" t="s">
        <v>76</v>
      </c>
      <c r="H28" s="173"/>
      <c r="I28" s="690">
        <v>11</v>
      </c>
      <c r="J28" s="690">
        <v>12</v>
      </c>
      <c r="K28" s="690">
        <v>12</v>
      </c>
      <c r="L28" s="690">
        <v>17</v>
      </c>
      <c r="M28" s="690">
        <v>13</v>
      </c>
    </row>
    <row r="29" spans="1:13" s="161" customFormat="1" ht="10.15" customHeight="1">
      <c r="A29" s="165"/>
      <c r="C29" s="165"/>
      <c r="D29" s="165"/>
      <c r="E29" s="504"/>
      <c r="F29" s="828"/>
      <c r="G29" s="826"/>
      <c r="H29" s="173"/>
      <c r="I29" s="691">
        <v>2.1696252465483234</v>
      </c>
      <c r="J29" s="691">
        <v>2.4742268041237114</v>
      </c>
      <c r="K29" s="691">
        <v>2.4742268041237114</v>
      </c>
      <c r="L29" s="691">
        <v>3.6</v>
      </c>
      <c r="M29" s="691">
        <v>2.7253668759999998</v>
      </c>
    </row>
    <row r="30" spans="1:13" s="161" customFormat="1" ht="10.15" customHeight="1">
      <c r="A30" s="165"/>
      <c r="C30" s="165"/>
      <c r="D30" s="165"/>
      <c r="E30" s="504"/>
      <c r="F30" s="165"/>
      <c r="G30" s="834" t="s">
        <v>78</v>
      </c>
      <c r="H30" s="173"/>
      <c r="I30" s="690">
        <v>10</v>
      </c>
      <c r="J30" s="690">
        <v>20</v>
      </c>
      <c r="K30" s="690">
        <v>15</v>
      </c>
      <c r="L30" s="690">
        <v>15</v>
      </c>
      <c r="M30" s="690">
        <v>12</v>
      </c>
    </row>
    <row r="31" spans="1:13" s="161" customFormat="1" ht="10.15" customHeight="1">
      <c r="A31" s="165"/>
      <c r="C31" s="165"/>
      <c r="D31" s="165"/>
      <c r="E31" s="505"/>
      <c r="F31" s="166"/>
      <c r="G31" s="835"/>
      <c r="H31" s="173"/>
      <c r="I31" s="693">
        <v>1.9723865877712032</v>
      </c>
      <c r="J31" s="693">
        <v>4.1237113402061851</v>
      </c>
      <c r="K31" s="693">
        <v>3.0927835051546393</v>
      </c>
      <c r="L31" s="693">
        <v>3.2</v>
      </c>
      <c r="M31" s="693">
        <v>2.5157232700000001</v>
      </c>
    </row>
    <row r="32" spans="1:13" s="161" customFormat="1" ht="10.15" customHeight="1">
      <c r="A32" s="165"/>
      <c r="C32" s="165"/>
      <c r="D32" s="165"/>
      <c r="E32" s="837" t="s">
        <v>706</v>
      </c>
      <c r="F32" s="827" t="s">
        <v>27</v>
      </c>
      <c r="G32" s="825" t="s">
        <v>76</v>
      </c>
      <c r="H32" s="173"/>
      <c r="I32" s="690">
        <v>15</v>
      </c>
      <c r="J32" s="690">
        <v>22</v>
      </c>
      <c r="K32" s="690">
        <v>20</v>
      </c>
      <c r="L32" s="690">
        <v>19</v>
      </c>
      <c r="M32" s="690">
        <v>21</v>
      </c>
    </row>
    <row r="33" spans="1:13" s="161" customFormat="1" ht="10.15" customHeight="1">
      <c r="A33" s="165"/>
      <c r="C33" s="165"/>
      <c r="D33" s="165"/>
      <c r="E33" s="838"/>
      <c r="F33" s="828"/>
      <c r="G33" s="826"/>
      <c r="H33" s="173"/>
      <c r="I33" s="691">
        <v>0.99734042553191493</v>
      </c>
      <c r="J33" s="691">
        <v>1.4637391882900865</v>
      </c>
      <c r="K33" s="691">
        <v>1.3306719893546239</v>
      </c>
      <c r="L33" s="691">
        <v>1.2</v>
      </c>
      <c r="M33" s="691">
        <v>1.3149655600000001</v>
      </c>
    </row>
    <row r="34" spans="1:13" s="161" customFormat="1" ht="10.15" customHeight="1">
      <c r="A34" s="165"/>
      <c r="C34" s="165"/>
      <c r="D34" s="165"/>
      <c r="E34" s="838"/>
      <c r="F34" s="165"/>
      <c r="G34" s="834" t="s">
        <v>78</v>
      </c>
      <c r="H34" s="173"/>
      <c r="I34" s="690">
        <v>62</v>
      </c>
      <c r="J34" s="690">
        <v>97</v>
      </c>
      <c r="K34" s="690">
        <v>65</v>
      </c>
      <c r="L34" s="690">
        <v>87</v>
      </c>
      <c r="M34" s="690">
        <v>104</v>
      </c>
    </row>
    <row r="35" spans="1:13" s="161" customFormat="1" ht="10.15" customHeight="1">
      <c r="A35" s="165"/>
      <c r="C35" s="165"/>
      <c r="D35" s="165"/>
      <c r="E35" s="838"/>
      <c r="F35" s="165"/>
      <c r="G35" s="835"/>
      <c r="H35" s="173"/>
      <c r="I35" s="693">
        <v>4.1223404255319149</v>
      </c>
      <c r="J35" s="693">
        <v>6.4537591483699268</v>
      </c>
      <c r="K35" s="693">
        <v>4.0999999999999996</v>
      </c>
      <c r="L35" s="693">
        <v>5.6</v>
      </c>
      <c r="M35" s="693">
        <v>6.5122103940000002</v>
      </c>
    </row>
    <row r="36" spans="1:13" s="161" customFormat="1" ht="10.15" customHeight="1">
      <c r="A36" s="165"/>
      <c r="C36" s="165"/>
      <c r="D36" s="165"/>
      <c r="E36" s="838"/>
      <c r="F36" s="827" t="s">
        <v>28</v>
      </c>
      <c r="G36" s="825" t="s">
        <v>76</v>
      </c>
      <c r="H36" s="173"/>
      <c r="I36" s="690">
        <v>2</v>
      </c>
      <c r="J36" s="690">
        <v>4</v>
      </c>
      <c r="K36" s="690">
        <v>1</v>
      </c>
      <c r="L36" s="690">
        <v>1</v>
      </c>
      <c r="M36" s="690">
        <v>1</v>
      </c>
    </row>
    <row r="37" spans="1:13" s="161" customFormat="1" ht="10.15" customHeight="1">
      <c r="A37" s="165"/>
      <c r="C37" s="165"/>
      <c r="D37" s="165"/>
      <c r="E37" s="838"/>
      <c r="F37" s="828"/>
      <c r="G37" s="826"/>
      <c r="H37" s="173"/>
      <c r="I37" s="691">
        <v>1.1764705882352942</v>
      </c>
      <c r="J37" s="691">
        <v>2.3255813953488373</v>
      </c>
      <c r="K37" s="691">
        <v>0.5</v>
      </c>
      <c r="L37" s="691">
        <v>0.48543689320388345</v>
      </c>
      <c r="M37" s="691">
        <v>0.44843049299999999</v>
      </c>
    </row>
    <row r="38" spans="1:13" s="161" customFormat="1" ht="10.15" customHeight="1">
      <c r="A38" s="165"/>
      <c r="C38" s="165"/>
      <c r="D38" s="165"/>
      <c r="E38" s="838"/>
      <c r="F38" s="165"/>
      <c r="G38" s="834" t="s">
        <v>78</v>
      </c>
      <c r="H38" s="173"/>
      <c r="I38" s="690">
        <v>4</v>
      </c>
      <c r="J38" s="690">
        <v>6</v>
      </c>
      <c r="K38" s="690">
        <v>7</v>
      </c>
      <c r="L38" s="690">
        <v>5</v>
      </c>
      <c r="M38" s="690">
        <v>8</v>
      </c>
    </row>
    <row r="39" spans="1:13" s="161" customFormat="1" ht="10.15" customHeight="1">
      <c r="A39" s="165"/>
      <c r="C39" s="165"/>
      <c r="D39" s="166"/>
      <c r="E39" s="839"/>
      <c r="F39" s="166"/>
      <c r="G39" s="835"/>
      <c r="H39" s="167"/>
      <c r="I39" s="693">
        <v>2.3529411764705883</v>
      </c>
      <c r="J39" s="693">
        <v>3.4883720930232558</v>
      </c>
      <c r="K39" s="693">
        <v>3.6</v>
      </c>
      <c r="L39" s="693">
        <v>2.4271844660194173</v>
      </c>
      <c r="M39" s="693">
        <v>3.5874439460000001</v>
      </c>
    </row>
    <row r="40" spans="1:13" s="161" customFormat="1" ht="10.9" customHeight="1">
      <c r="A40" s="793"/>
      <c r="C40" s="832"/>
      <c r="D40" s="856" t="s">
        <v>82</v>
      </c>
      <c r="E40" s="194"/>
      <c r="F40" s="194"/>
      <c r="G40" s="845" t="s">
        <v>76</v>
      </c>
      <c r="H40" s="841" t="s">
        <v>401</v>
      </c>
      <c r="I40" s="684">
        <f>SUM(I44+I48+I52+I56+I60+I64)</f>
        <v>28</v>
      </c>
      <c r="J40" s="684">
        <f>SUM(J44+J48+J52+J56+J60+J64)</f>
        <v>151</v>
      </c>
      <c r="K40" s="684">
        <f>SUM(K44+K48+K52+K56+K60+K64)</f>
        <v>21</v>
      </c>
      <c r="L40" s="684">
        <f>SUM(L44+L48+L52+L56+L60+L64)</f>
        <v>13</v>
      </c>
      <c r="M40" s="684">
        <f>SUM(M44+M48+M52+M56+M60+M64)</f>
        <v>64</v>
      </c>
    </row>
    <row r="41" spans="1:13" s="161" customFormat="1" ht="10.9" customHeight="1">
      <c r="A41" s="854"/>
      <c r="C41" s="855"/>
      <c r="D41" s="856"/>
      <c r="E41" s="194"/>
      <c r="F41" s="194"/>
      <c r="G41" s="846"/>
      <c r="H41" s="842"/>
      <c r="I41" s="685">
        <v>2</v>
      </c>
      <c r="J41" s="685">
        <v>10.199999999999999</v>
      </c>
      <c r="K41" s="685">
        <v>1.4</v>
      </c>
      <c r="L41" s="685">
        <v>0.8</v>
      </c>
      <c r="M41" s="686">
        <v>4.255319149</v>
      </c>
    </row>
    <row r="42" spans="1:13" s="161" customFormat="1" ht="10.9" customHeight="1">
      <c r="A42" s="854"/>
      <c r="C42" s="855"/>
      <c r="D42" s="856"/>
      <c r="E42" s="194"/>
      <c r="F42" s="194"/>
      <c r="G42" s="847" t="s">
        <v>78</v>
      </c>
      <c r="H42" s="842"/>
      <c r="I42" s="687">
        <f>SUM(I46+I50+I54+I58+I62+I66)</f>
        <v>23</v>
      </c>
      <c r="J42" s="687">
        <f>SUM(J46+J50+J54+J58+J62+J66)</f>
        <v>86</v>
      </c>
      <c r="K42" s="687">
        <f>SUM(K46+K50+K54+K58+K62+K66)</f>
        <v>10</v>
      </c>
      <c r="L42" s="687">
        <f>SUM(L46+L50+L54+L58+L62+L66)</f>
        <v>12</v>
      </c>
      <c r="M42" s="687">
        <f>SUM(M46+M50+M54+M58+M62+M66)</f>
        <v>58</v>
      </c>
    </row>
    <row r="43" spans="1:13" s="161" customFormat="1" ht="10.9" customHeight="1">
      <c r="A43" s="854"/>
      <c r="C43" s="855"/>
      <c r="D43" s="201"/>
      <c r="E43" s="196"/>
      <c r="F43" s="196"/>
      <c r="G43" s="848"/>
      <c r="H43" s="843"/>
      <c r="I43" s="688">
        <v>1.6</v>
      </c>
      <c r="J43" s="688">
        <v>5.8</v>
      </c>
      <c r="K43" s="688">
        <v>0.7</v>
      </c>
      <c r="L43" s="688">
        <v>0.8</v>
      </c>
      <c r="M43" s="689">
        <v>3.8563829790000002</v>
      </c>
    </row>
    <row r="44" spans="1:13" s="161" customFormat="1" ht="10.9" customHeight="1">
      <c r="A44" s="854"/>
      <c r="C44" s="855"/>
      <c r="E44" s="494" t="s">
        <v>54</v>
      </c>
      <c r="F44" s="827" t="s">
        <v>24</v>
      </c>
      <c r="G44" s="825" t="s">
        <v>76</v>
      </c>
      <c r="H44" s="203"/>
      <c r="I44" s="690">
        <v>10</v>
      </c>
      <c r="J44" s="690">
        <v>62</v>
      </c>
      <c r="K44" s="690">
        <v>12</v>
      </c>
      <c r="L44" s="690">
        <v>5</v>
      </c>
      <c r="M44" s="690">
        <v>37</v>
      </c>
    </row>
    <row r="45" spans="1:13" s="161" customFormat="1" ht="10.9" customHeight="1">
      <c r="A45" s="854"/>
      <c r="C45" s="855"/>
      <c r="E45" s="504"/>
      <c r="F45" s="840"/>
      <c r="G45" s="826"/>
      <c r="H45" s="173"/>
      <c r="I45" s="691">
        <v>4.2</v>
      </c>
      <c r="J45" s="691">
        <v>26.8</v>
      </c>
      <c r="K45" s="691">
        <v>5.4</v>
      </c>
      <c r="L45" s="691">
        <v>2.5</v>
      </c>
      <c r="M45" s="691">
        <v>19.786096260000001</v>
      </c>
    </row>
    <row r="46" spans="1:13" s="161" customFormat="1" ht="10.9" customHeight="1">
      <c r="A46" s="854"/>
      <c r="C46" s="855"/>
      <c r="E46" s="504"/>
      <c r="F46" s="840"/>
      <c r="G46" s="834" t="s">
        <v>78</v>
      </c>
      <c r="H46" s="173"/>
      <c r="I46" s="690">
        <v>8</v>
      </c>
      <c r="J46" s="690">
        <v>16</v>
      </c>
      <c r="K46" s="690">
        <v>2</v>
      </c>
      <c r="L46" s="690">
        <v>3</v>
      </c>
      <c r="M46" s="690">
        <v>18</v>
      </c>
    </row>
    <row r="47" spans="1:13" s="161" customFormat="1" ht="10.9" customHeight="1">
      <c r="A47" s="165"/>
      <c r="C47" s="855"/>
      <c r="E47" s="504"/>
      <c r="F47" s="865"/>
      <c r="G47" s="835"/>
      <c r="H47" s="173"/>
      <c r="I47" s="693">
        <v>3.3</v>
      </c>
      <c r="J47" s="693">
        <v>6.9</v>
      </c>
      <c r="K47" s="693">
        <v>0.9</v>
      </c>
      <c r="L47" s="693">
        <v>1.5</v>
      </c>
      <c r="M47" s="693">
        <v>9.6256684490000008</v>
      </c>
    </row>
    <row r="48" spans="1:13" s="161" customFormat="1" ht="10.9" customHeight="1">
      <c r="A48" s="165"/>
      <c r="C48" s="165"/>
      <c r="E48" s="504"/>
      <c r="F48" s="827" t="s">
        <v>49</v>
      </c>
      <c r="G48" s="825" t="s">
        <v>76</v>
      </c>
      <c r="H48" s="173"/>
      <c r="I48" s="690">
        <v>5</v>
      </c>
      <c r="J48" s="690">
        <v>38</v>
      </c>
      <c r="K48" s="690">
        <v>2</v>
      </c>
      <c r="L48" s="690">
        <v>5</v>
      </c>
      <c r="M48" s="690">
        <v>16</v>
      </c>
    </row>
    <row r="49" spans="1:13" s="161" customFormat="1" ht="10.9" customHeight="1">
      <c r="A49" s="165"/>
      <c r="C49" s="165"/>
      <c r="E49" s="504"/>
      <c r="F49" s="840"/>
      <c r="G49" s="826"/>
      <c r="H49" s="173"/>
      <c r="I49" s="691">
        <v>3.4</v>
      </c>
      <c r="J49" s="691">
        <v>24.8</v>
      </c>
      <c r="K49" s="691">
        <v>1.3</v>
      </c>
      <c r="L49" s="691">
        <v>3.5</v>
      </c>
      <c r="M49" s="691">
        <v>14.03508772</v>
      </c>
    </row>
    <row r="50" spans="1:13" s="161" customFormat="1" ht="10.9" customHeight="1">
      <c r="A50" s="165"/>
      <c r="C50" s="165"/>
      <c r="E50" s="504"/>
      <c r="F50" s="840"/>
      <c r="G50" s="834" t="s">
        <v>78</v>
      </c>
      <c r="H50" s="173"/>
      <c r="I50" s="690">
        <v>4</v>
      </c>
      <c r="J50" s="690">
        <v>17</v>
      </c>
      <c r="K50" s="690">
        <v>2</v>
      </c>
      <c r="L50" s="690">
        <v>3</v>
      </c>
      <c r="M50" s="690">
        <v>12</v>
      </c>
    </row>
    <row r="51" spans="1:13" s="161" customFormat="1" ht="10.9" customHeight="1">
      <c r="A51" s="165"/>
      <c r="C51" s="165"/>
      <c r="E51" s="505"/>
      <c r="F51" s="865"/>
      <c r="G51" s="835"/>
      <c r="H51" s="173"/>
      <c r="I51" s="693">
        <v>2.7</v>
      </c>
      <c r="J51" s="693">
        <v>11.1</v>
      </c>
      <c r="K51" s="693">
        <v>1.3</v>
      </c>
      <c r="L51" s="693">
        <v>2.1</v>
      </c>
      <c r="M51" s="693">
        <v>10.52631579</v>
      </c>
    </row>
    <row r="52" spans="1:13" s="161" customFormat="1" ht="10.9" customHeight="1">
      <c r="A52" s="165"/>
      <c r="C52" s="165"/>
      <c r="E52" s="494" t="s">
        <v>56</v>
      </c>
      <c r="F52" s="827" t="s">
        <v>27</v>
      </c>
      <c r="G52" s="825" t="s">
        <v>76</v>
      </c>
      <c r="H52" s="173"/>
      <c r="I52" s="690">
        <v>13</v>
      </c>
      <c r="J52" s="690">
        <v>44</v>
      </c>
      <c r="K52" s="690">
        <v>7</v>
      </c>
      <c r="L52" s="690">
        <v>1</v>
      </c>
      <c r="M52" s="690">
        <v>8</v>
      </c>
    </row>
    <row r="53" spans="1:13" s="161" customFormat="1" ht="10.9" customHeight="1">
      <c r="A53" s="165"/>
      <c r="C53" s="165"/>
      <c r="E53" s="504"/>
      <c r="F53" s="828"/>
      <c r="G53" s="826"/>
      <c r="H53" s="173"/>
      <c r="I53" s="691">
        <v>1.7</v>
      </c>
      <c r="J53" s="691">
        <v>5.5</v>
      </c>
      <c r="K53" s="691">
        <v>0.8</v>
      </c>
      <c r="L53" s="691">
        <v>0.1</v>
      </c>
      <c r="M53" s="691">
        <v>0.96852300199999997</v>
      </c>
    </row>
    <row r="54" spans="1:13" s="161" customFormat="1" ht="10.9" customHeight="1">
      <c r="A54" s="165"/>
      <c r="C54" s="165"/>
      <c r="E54" s="504"/>
      <c r="F54" s="165"/>
      <c r="G54" s="834" t="s">
        <v>78</v>
      </c>
      <c r="H54" s="173"/>
      <c r="I54" s="690">
        <v>9</v>
      </c>
      <c r="J54" s="690">
        <v>40</v>
      </c>
      <c r="K54" s="690">
        <v>5</v>
      </c>
      <c r="L54" s="690">
        <v>3</v>
      </c>
      <c r="M54" s="690">
        <v>20</v>
      </c>
    </row>
    <row r="55" spans="1:13" s="161" customFormat="1" ht="10.9" customHeight="1">
      <c r="A55" s="165"/>
      <c r="C55" s="165"/>
      <c r="E55" s="504"/>
      <c r="F55" s="165"/>
      <c r="G55" s="835"/>
      <c r="H55" s="173"/>
      <c r="I55" s="693">
        <v>1.2</v>
      </c>
      <c r="J55" s="693">
        <v>5</v>
      </c>
      <c r="K55" s="693">
        <v>0.6</v>
      </c>
      <c r="L55" s="693">
        <v>0.4</v>
      </c>
      <c r="M55" s="693">
        <v>2.4213075060000002</v>
      </c>
    </row>
    <row r="56" spans="1:13" s="161" customFormat="1" ht="10.9" customHeight="1">
      <c r="A56" s="165"/>
      <c r="C56" s="165"/>
      <c r="E56" s="504"/>
      <c r="F56" s="827" t="s">
        <v>28</v>
      </c>
      <c r="G56" s="825" t="s">
        <v>76</v>
      </c>
      <c r="H56" s="173"/>
      <c r="I56" s="690">
        <v>0</v>
      </c>
      <c r="J56" s="690">
        <v>3</v>
      </c>
      <c r="K56" s="690">
        <v>0</v>
      </c>
      <c r="L56" s="690">
        <v>2</v>
      </c>
      <c r="M56" s="690">
        <v>3</v>
      </c>
    </row>
    <row r="57" spans="1:13" s="161" customFormat="1" ht="10.9" customHeight="1">
      <c r="A57" s="165"/>
      <c r="C57" s="165"/>
      <c r="E57" s="504"/>
      <c r="F57" s="828"/>
      <c r="G57" s="826"/>
      <c r="H57" s="173"/>
      <c r="I57" s="691">
        <v>0</v>
      </c>
      <c r="J57" s="694">
        <v>-1.4</v>
      </c>
      <c r="K57" s="691">
        <v>0</v>
      </c>
      <c r="L57" s="694">
        <v>-0.8</v>
      </c>
      <c r="M57" s="691">
        <v>1.1450381679999999</v>
      </c>
    </row>
    <row r="58" spans="1:13" s="161" customFormat="1" ht="10.9" customHeight="1">
      <c r="A58" s="165"/>
      <c r="C58" s="165"/>
      <c r="E58" s="504"/>
      <c r="F58" s="165"/>
      <c r="G58" s="834" t="s">
        <v>78</v>
      </c>
      <c r="H58" s="173"/>
      <c r="I58" s="690">
        <v>1</v>
      </c>
      <c r="J58" s="690">
        <v>9</v>
      </c>
      <c r="K58" s="690">
        <v>1</v>
      </c>
      <c r="L58" s="690">
        <v>1</v>
      </c>
      <c r="M58" s="690">
        <v>6</v>
      </c>
    </row>
    <row r="59" spans="1:13" s="161" customFormat="1" ht="10.9" customHeight="1">
      <c r="A59" s="165"/>
      <c r="C59" s="165"/>
      <c r="E59" s="505"/>
      <c r="F59" s="166"/>
      <c r="G59" s="835"/>
      <c r="H59" s="173"/>
      <c r="I59" s="695">
        <v>-0.5</v>
      </c>
      <c r="J59" s="695">
        <v>-4.0999999999999996</v>
      </c>
      <c r="K59" s="695">
        <v>-0.4</v>
      </c>
      <c r="L59" s="695">
        <v>-0.4</v>
      </c>
      <c r="M59" s="693">
        <v>2.2900763359999998</v>
      </c>
    </row>
    <row r="60" spans="1:13" s="161" customFormat="1" ht="10.9" customHeight="1">
      <c r="A60" s="165"/>
      <c r="C60" s="165"/>
      <c r="E60" s="837" t="s">
        <v>706</v>
      </c>
      <c r="F60" s="827" t="s">
        <v>27</v>
      </c>
      <c r="G60" s="825" t="s">
        <v>76</v>
      </c>
      <c r="H60" s="173"/>
      <c r="I60" s="690">
        <v>0</v>
      </c>
      <c r="J60" s="690">
        <v>4</v>
      </c>
      <c r="K60" s="690">
        <v>0</v>
      </c>
      <c r="L60" s="690">
        <v>0</v>
      </c>
      <c r="M60" s="690">
        <v>0</v>
      </c>
    </row>
    <row r="61" spans="1:13" s="161" customFormat="1" ht="10.9" customHeight="1">
      <c r="A61" s="165"/>
      <c r="C61" s="165"/>
      <c r="E61" s="838"/>
      <c r="F61" s="828"/>
      <c r="G61" s="826"/>
      <c r="H61" s="173"/>
      <c r="I61" s="691">
        <v>0</v>
      </c>
      <c r="J61" s="691">
        <v>6.1</v>
      </c>
      <c r="K61" s="691">
        <v>0</v>
      </c>
      <c r="L61" s="691">
        <v>0</v>
      </c>
      <c r="M61" s="691">
        <v>0</v>
      </c>
    </row>
    <row r="62" spans="1:13" s="161" customFormat="1" ht="10.9" customHeight="1">
      <c r="A62" s="165"/>
      <c r="C62" s="165"/>
      <c r="E62" s="838"/>
      <c r="F62" s="165"/>
      <c r="G62" s="834" t="s">
        <v>78</v>
      </c>
      <c r="H62" s="173"/>
      <c r="I62" s="690">
        <v>1</v>
      </c>
      <c r="J62" s="690">
        <v>4</v>
      </c>
      <c r="K62" s="690">
        <v>0</v>
      </c>
      <c r="L62" s="690">
        <v>2</v>
      </c>
      <c r="M62" s="690">
        <v>0</v>
      </c>
    </row>
    <row r="63" spans="1:13" s="161" customFormat="1" ht="10.9" customHeight="1">
      <c r="A63" s="165"/>
      <c r="C63" s="165"/>
      <c r="E63" s="838"/>
      <c r="F63" s="165"/>
      <c r="G63" s="835"/>
      <c r="H63" s="173"/>
      <c r="I63" s="693">
        <v>1.8</v>
      </c>
      <c r="J63" s="693">
        <v>6.1</v>
      </c>
      <c r="K63" s="693">
        <v>0</v>
      </c>
      <c r="L63" s="693">
        <v>2.4</v>
      </c>
      <c r="M63" s="693">
        <v>0</v>
      </c>
    </row>
    <row r="64" spans="1:13" s="161" customFormat="1" ht="10.9" customHeight="1">
      <c r="A64" s="165"/>
      <c r="C64" s="165"/>
      <c r="E64" s="838"/>
      <c r="F64" s="827" t="s">
        <v>28</v>
      </c>
      <c r="G64" s="825" t="s">
        <v>76</v>
      </c>
      <c r="H64" s="173"/>
      <c r="I64" s="690">
        <v>0</v>
      </c>
      <c r="J64" s="690">
        <v>0</v>
      </c>
      <c r="K64" s="690">
        <v>0</v>
      </c>
      <c r="L64" s="690">
        <v>0</v>
      </c>
      <c r="M64" s="690">
        <v>0</v>
      </c>
    </row>
    <row r="65" spans="1:13" s="161" customFormat="1" ht="10.9" customHeight="1">
      <c r="A65" s="165"/>
      <c r="C65" s="165"/>
      <c r="E65" s="838"/>
      <c r="F65" s="828"/>
      <c r="G65" s="826"/>
      <c r="H65" s="173"/>
      <c r="I65" s="691">
        <v>0</v>
      </c>
      <c r="J65" s="691">
        <v>0</v>
      </c>
      <c r="K65" s="691">
        <v>0</v>
      </c>
      <c r="L65" s="691">
        <v>0</v>
      </c>
      <c r="M65" s="691">
        <v>0</v>
      </c>
    </row>
    <row r="66" spans="1:13" s="161" customFormat="1" ht="10.9" customHeight="1">
      <c r="A66" s="165"/>
      <c r="C66" s="165"/>
      <c r="D66" s="192"/>
      <c r="E66" s="844"/>
      <c r="F66" s="165"/>
      <c r="G66" s="834" t="s">
        <v>78</v>
      </c>
      <c r="H66" s="173"/>
      <c r="I66" s="690">
        <v>0</v>
      </c>
      <c r="J66" s="690">
        <v>0</v>
      </c>
      <c r="K66" s="690">
        <v>0</v>
      </c>
      <c r="L66" s="690">
        <v>0</v>
      </c>
      <c r="M66" s="690">
        <v>2</v>
      </c>
    </row>
    <row r="67" spans="1:13" s="161" customFormat="1" ht="10.9" customHeight="1">
      <c r="A67" s="165"/>
      <c r="C67" s="165"/>
      <c r="D67" s="461"/>
      <c r="E67" s="839"/>
      <c r="F67" s="166"/>
      <c r="G67" s="835"/>
      <c r="H67" s="167"/>
      <c r="I67" s="693">
        <v>0</v>
      </c>
      <c r="J67" s="693">
        <v>0</v>
      </c>
      <c r="K67" s="693">
        <v>0</v>
      </c>
      <c r="L67" s="693">
        <v>0</v>
      </c>
      <c r="M67" s="693">
        <v>14.28571429</v>
      </c>
    </row>
    <row r="68" spans="1:13" s="161" customFormat="1" ht="10.9" customHeight="1">
      <c r="A68" s="793"/>
      <c r="C68" s="832"/>
      <c r="D68" s="856" t="s">
        <v>514</v>
      </c>
      <c r="E68" s="858"/>
      <c r="F68" s="859"/>
      <c r="G68" s="845" t="s">
        <v>76</v>
      </c>
      <c r="H68" s="841" t="s">
        <v>401</v>
      </c>
      <c r="I68" s="696">
        <f>SUM(I72+I76+I80+I84+I88+I92)</f>
        <v>12</v>
      </c>
      <c r="J68" s="696">
        <f>SUM(J72+J76+J80+J84+J88+J92)</f>
        <v>12</v>
      </c>
      <c r="K68" s="696">
        <v>0</v>
      </c>
      <c r="L68" s="696">
        <f>SUM(L72+L76+L80+L84+L88+L92)</f>
        <v>3</v>
      </c>
      <c r="M68" s="696">
        <f>SUM(M72+M76+M80+M84+M88+M92)</f>
        <v>2</v>
      </c>
    </row>
    <row r="69" spans="1:13" s="161" customFormat="1" ht="10.9" customHeight="1">
      <c r="A69" s="854"/>
      <c r="C69" s="855"/>
      <c r="D69" s="856"/>
      <c r="E69" s="860"/>
      <c r="F69" s="861"/>
      <c r="G69" s="846"/>
      <c r="H69" s="842"/>
      <c r="I69" s="685">
        <v>8.6</v>
      </c>
      <c r="J69" s="685">
        <v>4.4000000000000004</v>
      </c>
      <c r="K69" s="685">
        <v>0</v>
      </c>
      <c r="L69" s="685">
        <v>1.2</v>
      </c>
      <c r="M69" s="686">
        <v>0.78740157499999996</v>
      </c>
    </row>
    <row r="70" spans="1:13" s="161" customFormat="1" ht="10.9" customHeight="1">
      <c r="A70" s="854"/>
      <c r="C70" s="855"/>
      <c r="D70" s="856"/>
      <c r="E70" s="860"/>
      <c r="F70" s="861"/>
      <c r="G70" s="847" t="s">
        <v>78</v>
      </c>
      <c r="H70" s="842"/>
      <c r="I70" s="687">
        <f>SUM(I74+I78+I82+I86+I90+I94)</f>
        <v>11</v>
      </c>
      <c r="J70" s="687">
        <f>SUM(J74+J78+J82+J86+J90+J94)</f>
        <v>17</v>
      </c>
      <c r="K70" s="687">
        <v>0</v>
      </c>
      <c r="L70" s="687">
        <f>SUM(L74+L78+L82+L86+L90+L94)</f>
        <v>6</v>
      </c>
      <c r="M70" s="687">
        <f>SUM(M74+M78+M82+M86+M90+M94)</f>
        <v>0</v>
      </c>
    </row>
    <row r="71" spans="1:13" s="161" customFormat="1" ht="10.9" customHeight="1">
      <c r="A71" s="854"/>
      <c r="C71" s="855"/>
      <c r="D71" s="862"/>
      <c r="E71" s="863"/>
      <c r="F71" s="864"/>
      <c r="G71" s="848"/>
      <c r="H71" s="843"/>
      <c r="I71" s="688">
        <v>7.9</v>
      </c>
      <c r="J71" s="688">
        <v>6.2</v>
      </c>
      <c r="K71" s="688">
        <v>0</v>
      </c>
      <c r="L71" s="688">
        <v>2.4</v>
      </c>
      <c r="M71" s="689">
        <v>0</v>
      </c>
    </row>
    <row r="72" spans="1:13" s="161" customFormat="1" ht="9.6" customHeight="1">
      <c r="A72" s="854"/>
      <c r="C72" s="855"/>
      <c r="D72" s="193"/>
      <c r="E72" s="494" t="s">
        <v>54</v>
      </c>
      <c r="F72" s="827" t="s">
        <v>27</v>
      </c>
      <c r="G72" s="825" t="s">
        <v>76</v>
      </c>
      <c r="H72" s="203"/>
      <c r="I72" s="690" t="s">
        <v>83</v>
      </c>
      <c r="J72" s="690" t="s">
        <v>84</v>
      </c>
      <c r="K72" s="867" t="s">
        <v>37</v>
      </c>
      <c r="L72" s="690">
        <v>2</v>
      </c>
      <c r="M72" s="690">
        <v>0</v>
      </c>
    </row>
    <row r="73" spans="1:13" s="161" customFormat="1" ht="9.6" customHeight="1">
      <c r="A73" s="854"/>
      <c r="C73" s="855"/>
      <c r="D73" s="193"/>
      <c r="E73" s="504"/>
      <c r="F73" s="828"/>
      <c r="G73" s="826"/>
      <c r="H73" s="173"/>
      <c r="I73" s="691">
        <v>44.4</v>
      </c>
      <c r="J73" s="691">
        <v>19.600000000000001</v>
      </c>
      <c r="K73" s="868"/>
      <c r="L73" s="691">
        <v>5.9</v>
      </c>
      <c r="M73" s="691">
        <v>0</v>
      </c>
    </row>
    <row r="74" spans="1:13" s="161" customFormat="1" ht="9.6" customHeight="1">
      <c r="A74" s="854"/>
      <c r="C74" s="855"/>
      <c r="E74" s="504"/>
      <c r="F74" s="165"/>
      <c r="G74" s="834" t="s">
        <v>78</v>
      </c>
      <c r="H74" s="173"/>
      <c r="I74" s="690" t="s">
        <v>85</v>
      </c>
      <c r="J74" s="690" t="s">
        <v>83</v>
      </c>
      <c r="K74" s="869" t="s">
        <v>37</v>
      </c>
      <c r="L74" s="690">
        <v>3</v>
      </c>
      <c r="M74" s="690">
        <v>0</v>
      </c>
    </row>
    <row r="75" spans="1:13" s="161" customFormat="1" ht="9.6" customHeight="1">
      <c r="A75" s="165"/>
      <c r="C75" s="855"/>
      <c r="E75" s="504"/>
      <c r="F75" s="165"/>
      <c r="G75" s="835"/>
      <c r="H75" s="173"/>
      <c r="I75" s="693">
        <v>27.8</v>
      </c>
      <c r="J75" s="693">
        <v>17.399999999999999</v>
      </c>
      <c r="K75" s="870"/>
      <c r="L75" s="693">
        <v>8.8000000000000007</v>
      </c>
      <c r="M75" s="693">
        <v>0</v>
      </c>
    </row>
    <row r="76" spans="1:13" s="161" customFormat="1" ht="9.6" customHeight="1">
      <c r="A76" s="165"/>
      <c r="C76" s="165"/>
      <c r="E76" s="504"/>
      <c r="F76" s="827" t="s">
        <v>28</v>
      </c>
      <c r="G76" s="825" t="s">
        <v>76</v>
      </c>
      <c r="H76" s="173"/>
      <c r="I76" s="690" t="s">
        <v>86</v>
      </c>
      <c r="J76" s="690" t="s">
        <v>86</v>
      </c>
      <c r="K76" s="867" t="s">
        <v>37</v>
      </c>
      <c r="L76" s="690">
        <v>0</v>
      </c>
      <c r="M76" s="690">
        <v>0</v>
      </c>
    </row>
    <row r="77" spans="1:13" s="161" customFormat="1" ht="9.6" customHeight="1">
      <c r="A77" s="165"/>
      <c r="C77" s="165"/>
      <c r="E77" s="504"/>
      <c r="F77" s="828"/>
      <c r="G77" s="826"/>
      <c r="H77" s="173"/>
      <c r="I77" s="691">
        <v>0</v>
      </c>
      <c r="J77" s="691">
        <v>0</v>
      </c>
      <c r="K77" s="868"/>
      <c r="L77" s="691">
        <v>0</v>
      </c>
      <c r="M77" s="691">
        <v>0</v>
      </c>
    </row>
    <row r="78" spans="1:13" s="161" customFormat="1" ht="9.6" customHeight="1">
      <c r="A78" s="165"/>
      <c r="C78" s="165"/>
      <c r="E78" s="504"/>
      <c r="F78" s="165"/>
      <c r="G78" s="834" t="s">
        <v>78</v>
      </c>
      <c r="H78" s="173"/>
      <c r="I78" s="690" t="s">
        <v>86</v>
      </c>
      <c r="J78" s="690" t="s">
        <v>87</v>
      </c>
      <c r="K78" s="869" t="s">
        <v>37</v>
      </c>
      <c r="L78" s="690">
        <v>0</v>
      </c>
      <c r="M78" s="690">
        <v>0</v>
      </c>
    </row>
    <row r="79" spans="1:13" s="161" customFormat="1" ht="9.6" customHeight="1">
      <c r="A79" s="165"/>
      <c r="C79" s="165"/>
      <c r="E79" s="505"/>
      <c r="F79" s="166"/>
      <c r="G79" s="835"/>
      <c r="H79" s="173"/>
      <c r="I79" s="693">
        <v>0</v>
      </c>
      <c r="J79" s="693">
        <v>40</v>
      </c>
      <c r="K79" s="870"/>
      <c r="L79" s="693">
        <v>0</v>
      </c>
      <c r="M79" s="693">
        <v>0</v>
      </c>
    </row>
    <row r="80" spans="1:13" s="161" customFormat="1" ht="9.6" customHeight="1">
      <c r="A80" s="165"/>
      <c r="C80" s="165"/>
      <c r="E80" s="494" t="s">
        <v>56</v>
      </c>
      <c r="F80" s="827" t="s">
        <v>27</v>
      </c>
      <c r="G80" s="825" t="s">
        <v>76</v>
      </c>
      <c r="H80" s="173"/>
      <c r="I80" s="690" t="s">
        <v>88</v>
      </c>
      <c r="J80" s="690" t="s">
        <v>87</v>
      </c>
      <c r="K80" s="867" t="s">
        <v>37</v>
      </c>
      <c r="L80" s="690">
        <v>1</v>
      </c>
      <c r="M80" s="697">
        <v>0</v>
      </c>
    </row>
    <row r="81" spans="1:13" s="161" customFormat="1" ht="9.6" customHeight="1">
      <c r="A81" s="165"/>
      <c r="C81" s="165"/>
      <c r="E81" s="504"/>
      <c r="F81" s="828"/>
      <c r="G81" s="826"/>
      <c r="H81" s="173"/>
      <c r="I81" s="691">
        <v>5.2</v>
      </c>
      <c r="J81" s="691">
        <v>1.4</v>
      </c>
      <c r="K81" s="868"/>
      <c r="L81" s="691">
        <v>0.7</v>
      </c>
      <c r="M81" s="691">
        <v>0</v>
      </c>
    </row>
    <row r="82" spans="1:13" s="161" customFormat="1" ht="9.6" customHeight="1">
      <c r="A82" s="165"/>
      <c r="C82" s="165"/>
      <c r="E82" s="504"/>
      <c r="F82" s="165"/>
      <c r="G82" s="834" t="s">
        <v>78</v>
      </c>
      <c r="H82" s="173"/>
      <c r="I82" s="690" t="s">
        <v>85</v>
      </c>
      <c r="J82" s="690" t="s">
        <v>89</v>
      </c>
      <c r="K82" s="869" t="s">
        <v>37</v>
      </c>
      <c r="L82" s="690">
        <v>1</v>
      </c>
      <c r="M82" s="690">
        <v>0</v>
      </c>
    </row>
    <row r="83" spans="1:13" s="161" customFormat="1" ht="9.6" customHeight="1">
      <c r="A83" s="165"/>
      <c r="C83" s="165"/>
      <c r="E83" s="504"/>
      <c r="F83" s="165"/>
      <c r="G83" s="835"/>
      <c r="H83" s="173"/>
      <c r="I83" s="693">
        <v>8.6</v>
      </c>
      <c r="J83" s="693">
        <v>4.3</v>
      </c>
      <c r="K83" s="870"/>
      <c r="L83" s="698">
        <v>0.7</v>
      </c>
      <c r="M83" s="693">
        <v>0</v>
      </c>
    </row>
    <row r="84" spans="1:13" s="161" customFormat="1" ht="9.6" customHeight="1">
      <c r="A84" s="165"/>
      <c r="C84" s="165"/>
      <c r="E84" s="504"/>
      <c r="F84" s="827" t="s">
        <v>28</v>
      </c>
      <c r="G84" s="825" t="s">
        <v>76</v>
      </c>
      <c r="H84" s="173"/>
      <c r="I84" s="690" t="s">
        <v>90</v>
      </c>
      <c r="J84" s="690" t="s">
        <v>90</v>
      </c>
      <c r="K84" s="867" t="s">
        <v>37</v>
      </c>
      <c r="L84" s="690">
        <v>0</v>
      </c>
      <c r="M84" s="690">
        <v>2</v>
      </c>
    </row>
    <row r="85" spans="1:13" s="161" customFormat="1" ht="9.6" customHeight="1">
      <c r="A85" s="165"/>
      <c r="C85" s="165"/>
      <c r="E85" s="504"/>
      <c r="F85" s="828"/>
      <c r="G85" s="826"/>
      <c r="H85" s="173"/>
      <c r="I85" s="691">
        <v>2.1</v>
      </c>
      <c r="J85" s="691">
        <v>1.4</v>
      </c>
      <c r="K85" s="868"/>
      <c r="L85" s="691">
        <v>0</v>
      </c>
      <c r="M85" s="691">
        <v>3.0303030299999998</v>
      </c>
    </row>
    <row r="86" spans="1:13" s="161" customFormat="1" ht="9.6" customHeight="1">
      <c r="A86" s="165"/>
      <c r="C86" s="165"/>
      <c r="E86" s="504"/>
      <c r="F86" s="165"/>
      <c r="G86" s="834" t="s">
        <v>78</v>
      </c>
      <c r="H86" s="173"/>
      <c r="I86" s="690" t="s">
        <v>90</v>
      </c>
      <c r="J86" s="690" t="s">
        <v>90</v>
      </c>
      <c r="K86" s="869" t="s">
        <v>37</v>
      </c>
      <c r="L86" s="690">
        <v>2</v>
      </c>
      <c r="M86" s="690">
        <v>0</v>
      </c>
    </row>
    <row r="87" spans="1:13" s="161" customFormat="1" ht="9.6" customHeight="1">
      <c r="A87" s="165"/>
      <c r="C87" s="165"/>
      <c r="E87" s="505"/>
      <c r="F87" s="166"/>
      <c r="G87" s="835"/>
      <c r="H87" s="173"/>
      <c r="I87" s="693">
        <v>2.1</v>
      </c>
      <c r="J87" s="693">
        <v>1.4</v>
      </c>
      <c r="K87" s="870"/>
      <c r="L87" s="693">
        <v>3.2</v>
      </c>
      <c r="M87" s="693">
        <v>0</v>
      </c>
    </row>
    <row r="88" spans="1:13" s="161" customFormat="1" ht="9.6" customHeight="1">
      <c r="A88" s="165"/>
      <c r="C88" s="165"/>
      <c r="E88" s="837" t="s">
        <v>706</v>
      </c>
      <c r="F88" s="827" t="s">
        <v>27</v>
      </c>
      <c r="G88" s="825" t="s">
        <v>76</v>
      </c>
      <c r="H88" s="173"/>
      <c r="I88" s="690" t="s">
        <v>86</v>
      </c>
      <c r="J88" s="690" t="s">
        <v>86</v>
      </c>
      <c r="K88" s="867" t="s">
        <v>37</v>
      </c>
      <c r="L88" s="690">
        <v>0</v>
      </c>
      <c r="M88" s="690">
        <v>0</v>
      </c>
    </row>
    <row r="89" spans="1:13" s="161" customFormat="1" ht="9.6" customHeight="1">
      <c r="A89" s="165"/>
      <c r="C89" s="165"/>
      <c r="E89" s="838"/>
      <c r="F89" s="828"/>
      <c r="G89" s="826"/>
      <c r="H89" s="173"/>
      <c r="I89" s="691">
        <v>0</v>
      </c>
      <c r="J89" s="691">
        <v>0</v>
      </c>
      <c r="K89" s="868"/>
      <c r="L89" s="691">
        <v>0</v>
      </c>
      <c r="M89" s="691">
        <v>0</v>
      </c>
    </row>
    <row r="90" spans="1:13" s="161" customFormat="1" ht="9.6" customHeight="1">
      <c r="A90" s="165"/>
      <c r="C90" s="165"/>
      <c r="E90" s="838"/>
      <c r="F90" s="165"/>
      <c r="G90" s="834" t="s">
        <v>78</v>
      </c>
      <c r="H90" s="173"/>
      <c r="I90" s="690" t="s">
        <v>86</v>
      </c>
      <c r="J90" s="690" t="s">
        <v>86</v>
      </c>
      <c r="K90" s="869" t="s">
        <v>37</v>
      </c>
      <c r="L90" s="690">
        <v>0</v>
      </c>
      <c r="M90" s="690">
        <v>0</v>
      </c>
    </row>
    <row r="91" spans="1:13" s="161" customFormat="1" ht="9.6" customHeight="1">
      <c r="A91" s="165"/>
      <c r="C91" s="165"/>
      <c r="E91" s="838"/>
      <c r="F91" s="165"/>
      <c r="G91" s="835"/>
      <c r="H91" s="173"/>
      <c r="I91" s="693">
        <v>0</v>
      </c>
      <c r="J91" s="693">
        <v>0</v>
      </c>
      <c r="K91" s="870"/>
      <c r="L91" s="693">
        <v>0</v>
      </c>
      <c r="M91" s="693">
        <v>0</v>
      </c>
    </row>
    <row r="92" spans="1:13" s="161" customFormat="1" ht="9.6" customHeight="1">
      <c r="A92" s="165"/>
      <c r="C92" s="165"/>
      <c r="E92" s="838"/>
      <c r="F92" s="827" t="s">
        <v>28</v>
      </c>
      <c r="G92" s="825" t="s">
        <v>76</v>
      </c>
      <c r="H92" s="173"/>
      <c r="I92" s="690" t="s">
        <v>86</v>
      </c>
      <c r="J92" s="690" t="s">
        <v>86</v>
      </c>
      <c r="K92" s="867" t="s">
        <v>37</v>
      </c>
      <c r="L92" s="690">
        <v>0</v>
      </c>
      <c r="M92" s="690">
        <v>0</v>
      </c>
    </row>
    <row r="93" spans="1:13" s="161" customFormat="1" ht="9.6" customHeight="1">
      <c r="A93" s="165"/>
      <c r="C93" s="165"/>
      <c r="E93" s="838"/>
      <c r="F93" s="828"/>
      <c r="G93" s="826"/>
      <c r="H93" s="173"/>
      <c r="I93" s="691">
        <v>0</v>
      </c>
      <c r="J93" s="691">
        <v>0</v>
      </c>
      <c r="K93" s="868"/>
      <c r="L93" s="691">
        <v>0</v>
      </c>
      <c r="M93" s="691">
        <v>0</v>
      </c>
    </row>
    <row r="94" spans="1:13" s="161" customFormat="1" ht="9.6" customHeight="1">
      <c r="A94" s="165"/>
      <c r="C94" s="165"/>
      <c r="E94" s="838"/>
      <c r="F94" s="165"/>
      <c r="G94" s="834" t="s">
        <v>78</v>
      </c>
      <c r="H94" s="173"/>
      <c r="I94" s="690" t="s">
        <v>86</v>
      </c>
      <c r="J94" s="690" t="s">
        <v>86</v>
      </c>
      <c r="K94" s="869" t="s">
        <v>37</v>
      </c>
      <c r="L94" s="690">
        <v>0</v>
      </c>
      <c r="M94" s="690">
        <v>0</v>
      </c>
    </row>
    <row r="95" spans="1:13" s="161" customFormat="1" ht="9.6" customHeight="1">
      <c r="A95" s="166"/>
      <c r="B95" s="162"/>
      <c r="C95" s="166"/>
      <c r="D95" s="461"/>
      <c r="E95" s="839"/>
      <c r="F95" s="166"/>
      <c r="G95" s="835"/>
      <c r="H95" s="167"/>
      <c r="I95" s="693">
        <v>0</v>
      </c>
      <c r="J95" s="693">
        <v>0</v>
      </c>
      <c r="K95" s="870"/>
      <c r="L95" s="693">
        <v>0</v>
      </c>
      <c r="M95" s="693">
        <v>0</v>
      </c>
    </row>
    <row r="96" spans="1:13" s="161" customFormat="1" ht="11.25" customHeight="1">
      <c r="A96" s="782" t="s">
        <v>91</v>
      </c>
      <c r="C96" s="831" t="s">
        <v>79</v>
      </c>
      <c r="D96" s="856" t="s">
        <v>92</v>
      </c>
      <c r="E96" s="858"/>
      <c r="F96" s="859"/>
      <c r="G96" s="845" t="s">
        <v>76</v>
      </c>
      <c r="H96" s="841" t="s">
        <v>401</v>
      </c>
      <c r="I96" s="696">
        <f>SUM(I100+I104+I108+I112+I116+I120)</f>
        <v>1</v>
      </c>
      <c r="J96" s="696">
        <v>0</v>
      </c>
      <c r="K96" s="696">
        <f>SUM(K100+K104+K108+K112+K116+K120)</f>
        <v>1</v>
      </c>
      <c r="L96" s="696">
        <f>SUM(L100+L104+L108+L112+L116+L120)</f>
        <v>1</v>
      </c>
      <c r="M96" s="696">
        <f>SUM(M100+M104+M108+M112+M116+M120)</f>
        <v>2</v>
      </c>
    </row>
    <row r="97" spans="1:13" s="161" customFormat="1" ht="11.25" customHeight="1">
      <c r="A97" s="823"/>
      <c r="C97" s="832"/>
      <c r="D97" s="856"/>
      <c r="E97" s="860"/>
      <c r="F97" s="861"/>
      <c r="G97" s="846"/>
      <c r="H97" s="842"/>
      <c r="I97" s="685">
        <v>4.2</v>
      </c>
      <c r="J97" s="685">
        <v>0</v>
      </c>
      <c r="K97" s="685">
        <v>3.4</v>
      </c>
      <c r="L97" s="685">
        <v>3.3</v>
      </c>
      <c r="M97" s="686">
        <v>7.407407407</v>
      </c>
    </row>
    <row r="98" spans="1:13" s="161" customFormat="1" ht="11.25" customHeight="1">
      <c r="A98" s="823"/>
      <c r="C98" s="832"/>
      <c r="D98" s="856"/>
      <c r="E98" s="860"/>
      <c r="F98" s="861"/>
      <c r="G98" s="847" t="s">
        <v>78</v>
      </c>
      <c r="H98" s="842"/>
      <c r="I98" s="687">
        <f>SUM(I102+I106+I110+I114+I118+I122)</f>
        <v>1</v>
      </c>
      <c r="J98" s="687">
        <v>0</v>
      </c>
      <c r="K98" s="687">
        <f>SUM(K102+K106+K110+K114+K118+K122)</f>
        <v>2</v>
      </c>
      <c r="L98" s="687">
        <f>SUM(L102+L106+L110+L114+L118+L122)</f>
        <v>1</v>
      </c>
      <c r="M98" s="687">
        <f>SUM(M102+M106+M110+M114+M118+M122)</f>
        <v>1</v>
      </c>
    </row>
    <row r="99" spans="1:13" s="161" customFormat="1" ht="11.25" customHeight="1">
      <c r="A99" s="823"/>
      <c r="C99" s="832"/>
      <c r="D99" s="862"/>
      <c r="E99" s="863"/>
      <c r="F99" s="864"/>
      <c r="G99" s="848"/>
      <c r="H99" s="843"/>
      <c r="I99" s="688">
        <v>4.2</v>
      </c>
      <c r="J99" s="688">
        <v>0</v>
      </c>
      <c r="K99" s="688">
        <v>6.9</v>
      </c>
      <c r="L99" s="688">
        <v>3.3</v>
      </c>
      <c r="M99" s="689">
        <v>3.703703704</v>
      </c>
    </row>
    <row r="100" spans="1:13" s="161" customFormat="1" ht="10.5" customHeight="1">
      <c r="A100" s="823"/>
      <c r="C100" s="832"/>
      <c r="E100" s="494" t="s">
        <v>54</v>
      </c>
      <c r="F100" s="827" t="s">
        <v>27</v>
      </c>
      <c r="G100" s="825" t="s">
        <v>76</v>
      </c>
      <c r="H100" s="203"/>
      <c r="I100" s="690" t="s">
        <v>86</v>
      </c>
      <c r="J100" s="871" t="s">
        <v>37</v>
      </c>
      <c r="K100" s="690">
        <v>0</v>
      </c>
      <c r="L100" s="690">
        <v>0</v>
      </c>
      <c r="M100" s="690">
        <v>0</v>
      </c>
    </row>
    <row r="101" spans="1:13" s="161" customFormat="1" ht="10.5" customHeight="1">
      <c r="A101" s="823"/>
      <c r="C101" s="832"/>
      <c r="E101" s="504"/>
      <c r="F101" s="828"/>
      <c r="G101" s="826"/>
      <c r="H101" s="173"/>
      <c r="I101" s="691">
        <v>0</v>
      </c>
      <c r="J101" s="872"/>
      <c r="K101" s="691">
        <v>0</v>
      </c>
      <c r="L101" s="691">
        <v>0</v>
      </c>
      <c r="M101" s="691">
        <v>0</v>
      </c>
    </row>
    <row r="102" spans="1:13" s="161" customFormat="1" ht="10.5" customHeight="1">
      <c r="A102" s="823"/>
      <c r="C102" s="832"/>
      <c r="E102" s="504"/>
      <c r="F102" s="165"/>
      <c r="G102" s="834" t="s">
        <v>78</v>
      </c>
      <c r="H102" s="173"/>
      <c r="I102" s="690" t="s">
        <v>86</v>
      </c>
      <c r="J102" s="873" t="s">
        <v>37</v>
      </c>
      <c r="K102" s="690">
        <v>0</v>
      </c>
      <c r="L102" s="690">
        <v>0</v>
      </c>
      <c r="M102" s="690">
        <v>0</v>
      </c>
    </row>
    <row r="103" spans="1:13" s="161" customFormat="1" ht="10.5" customHeight="1">
      <c r="A103" s="165"/>
      <c r="C103" s="832"/>
      <c r="E103" s="504"/>
      <c r="F103" s="165"/>
      <c r="G103" s="835"/>
      <c r="H103" s="173"/>
      <c r="I103" s="693">
        <v>0</v>
      </c>
      <c r="J103" s="874"/>
      <c r="K103" s="693">
        <v>0</v>
      </c>
      <c r="L103" s="693">
        <v>0</v>
      </c>
      <c r="M103" s="693">
        <v>0</v>
      </c>
    </row>
    <row r="104" spans="1:13" s="161" customFormat="1" ht="10.5" customHeight="1">
      <c r="A104" s="165"/>
      <c r="C104" s="832"/>
      <c r="E104" s="504"/>
      <c r="F104" s="827" t="s">
        <v>28</v>
      </c>
      <c r="G104" s="825" t="s">
        <v>76</v>
      </c>
      <c r="H104" s="173"/>
      <c r="I104" s="690" t="s">
        <v>86</v>
      </c>
      <c r="J104" s="871" t="s">
        <v>37</v>
      </c>
      <c r="K104" s="690">
        <v>0</v>
      </c>
      <c r="L104" s="690">
        <v>0</v>
      </c>
      <c r="M104" s="690">
        <v>0</v>
      </c>
    </row>
    <row r="105" spans="1:13" s="161" customFormat="1" ht="10.5" customHeight="1">
      <c r="A105" s="165"/>
      <c r="C105" s="832"/>
      <c r="E105" s="504"/>
      <c r="F105" s="828"/>
      <c r="G105" s="826"/>
      <c r="H105" s="173"/>
      <c r="I105" s="691">
        <v>0</v>
      </c>
      <c r="J105" s="872"/>
      <c r="K105" s="691">
        <v>0</v>
      </c>
      <c r="L105" s="691">
        <v>0</v>
      </c>
      <c r="M105" s="691">
        <v>0</v>
      </c>
    </row>
    <row r="106" spans="1:13" s="161" customFormat="1" ht="10.5" customHeight="1">
      <c r="A106" s="165"/>
      <c r="C106" s="832"/>
      <c r="E106" s="504"/>
      <c r="F106" s="165"/>
      <c r="G106" s="834" t="s">
        <v>78</v>
      </c>
      <c r="H106" s="173"/>
      <c r="I106" s="690" t="s">
        <v>86</v>
      </c>
      <c r="J106" s="873" t="s">
        <v>37</v>
      </c>
      <c r="K106" s="690">
        <v>0</v>
      </c>
      <c r="L106" s="690">
        <v>0</v>
      </c>
      <c r="M106" s="690">
        <v>0</v>
      </c>
    </row>
    <row r="107" spans="1:13" s="161" customFormat="1" ht="10.5" customHeight="1">
      <c r="A107" s="165"/>
      <c r="C107" s="832"/>
      <c r="E107" s="505"/>
      <c r="F107" s="166"/>
      <c r="G107" s="835"/>
      <c r="H107" s="173"/>
      <c r="I107" s="693">
        <v>0</v>
      </c>
      <c r="J107" s="874"/>
      <c r="K107" s="693">
        <v>0</v>
      </c>
      <c r="L107" s="693">
        <v>0</v>
      </c>
      <c r="M107" s="693">
        <v>0</v>
      </c>
    </row>
    <row r="108" spans="1:13" s="161" customFormat="1" ht="10.5" customHeight="1">
      <c r="A108" s="165"/>
      <c r="C108" s="832"/>
      <c r="E108" s="494" t="s">
        <v>56</v>
      </c>
      <c r="F108" s="827" t="s">
        <v>27</v>
      </c>
      <c r="G108" s="825" t="s">
        <v>76</v>
      </c>
      <c r="H108" s="173"/>
      <c r="I108" s="690" t="s">
        <v>90</v>
      </c>
      <c r="J108" s="871" t="s">
        <v>37</v>
      </c>
      <c r="K108" s="690">
        <v>0</v>
      </c>
      <c r="L108" s="690">
        <v>0</v>
      </c>
      <c r="M108" s="690">
        <v>0</v>
      </c>
    </row>
    <row r="109" spans="1:13" s="161" customFormat="1" ht="10.5" customHeight="1">
      <c r="A109" s="165"/>
      <c r="C109" s="832"/>
      <c r="E109" s="504"/>
      <c r="F109" s="828"/>
      <c r="G109" s="826"/>
      <c r="H109" s="173"/>
      <c r="I109" s="691">
        <v>8.3000000000000007</v>
      </c>
      <c r="J109" s="872"/>
      <c r="K109" s="691">
        <v>0</v>
      </c>
      <c r="L109" s="691">
        <v>0</v>
      </c>
      <c r="M109" s="691">
        <v>0</v>
      </c>
    </row>
    <row r="110" spans="1:13" s="161" customFormat="1" ht="10.5" customHeight="1">
      <c r="A110" s="165"/>
      <c r="C110" s="832"/>
      <c r="E110" s="504"/>
      <c r="F110" s="165"/>
      <c r="G110" s="834" t="s">
        <v>78</v>
      </c>
      <c r="H110" s="173"/>
      <c r="I110" s="690" t="s">
        <v>86</v>
      </c>
      <c r="J110" s="873" t="s">
        <v>37</v>
      </c>
      <c r="K110" s="690">
        <v>0</v>
      </c>
      <c r="L110" s="690">
        <v>1</v>
      </c>
      <c r="M110" s="690">
        <v>1</v>
      </c>
    </row>
    <row r="111" spans="1:13" s="161" customFormat="1" ht="10.5" customHeight="1">
      <c r="A111" s="165"/>
      <c r="C111" s="832"/>
      <c r="E111" s="504"/>
      <c r="F111" s="165"/>
      <c r="G111" s="835"/>
      <c r="H111" s="173"/>
      <c r="I111" s="693">
        <v>0</v>
      </c>
      <c r="J111" s="874"/>
      <c r="K111" s="693">
        <v>0</v>
      </c>
      <c r="L111" s="693">
        <v>7.1</v>
      </c>
      <c r="M111" s="693">
        <v>10</v>
      </c>
    </row>
    <row r="112" spans="1:13" s="161" customFormat="1" ht="10.5" customHeight="1">
      <c r="A112" s="165"/>
      <c r="C112" s="832"/>
      <c r="E112" s="504"/>
      <c r="F112" s="827" t="s">
        <v>28</v>
      </c>
      <c r="G112" s="825" t="s">
        <v>76</v>
      </c>
      <c r="H112" s="173"/>
      <c r="I112" s="690" t="s">
        <v>86</v>
      </c>
      <c r="J112" s="871" t="s">
        <v>37</v>
      </c>
      <c r="K112" s="690">
        <v>1</v>
      </c>
      <c r="L112" s="690">
        <v>1</v>
      </c>
      <c r="M112" s="690">
        <v>2</v>
      </c>
    </row>
    <row r="113" spans="1:13" s="161" customFormat="1" ht="10.5" customHeight="1">
      <c r="A113" s="165"/>
      <c r="C113" s="832"/>
      <c r="E113" s="504"/>
      <c r="F113" s="828"/>
      <c r="G113" s="826"/>
      <c r="H113" s="173"/>
      <c r="I113" s="691">
        <v>0</v>
      </c>
      <c r="J113" s="872"/>
      <c r="K113" s="691">
        <v>25</v>
      </c>
      <c r="L113" s="691">
        <v>11.1</v>
      </c>
      <c r="M113" s="691">
        <v>25</v>
      </c>
    </row>
    <row r="114" spans="1:13" s="161" customFormat="1" ht="10.5" customHeight="1">
      <c r="A114" s="165"/>
      <c r="C114" s="832"/>
      <c r="E114" s="504"/>
      <c r="F114" s="165"/>
      <c r="G114" s="834" t="s">
        <v>78</v>
      </c>
      <c r="H114" s="173"/>
      <c r="I114" s="690" t="s">
        <v>86</v>
      </c>
      <c r="J114" s="873" t="s">
        <v>37</v>
      </c>
      <c r="K114" s="690">
        <v>1</v>
      </c>
      <c r="L114" s="690">
        <v>0</v>
      </c>
      <c r="M114" s="690">
        <v>0</v>
      </c>
    </row>
    <row r="115" spans="1:13" s="161" customFormat="1" ht="10.5" customHeight="1">
      <c r="A115" s="165"/>
      <c r="C115" s="832"/>
      <c r="E115" s="505"/>
      <c r="F115" s="166"/>
      <c r="G115" s="835"/>
      <c r="H115" s="173"/>
      <c r="I115" s="693">
        <v>0</v>
      </c>
      <c r="J115" s="874"/>
      <c r="K115" s="693">
        <v>25</v>
      </c>
      <c r="L115" s="693">
        <v>0</v>
      </c>
      <c r="M115" s="693">
        <v>0</v>
      </c>
    </row>
    <row r="116" spans="1:13" s="161" customFormat="1" ht="10.5" customHeight="1">
      <c r="A116" s="165"/>
      <c r="C116" s="832"/>
      <c r="E116" s="837" t="s">
        <v>706</v>
      </c>
      <c r="F116" s="827" t="s">
        <v>27</v>
      </c>
      <c r="G116" s="825" t="s">
        <v>76</v>
      </c>
      <c r="H116" s="173"/>
      <c r="I116" s="690" t="s">
        <v>86</v>
      </c>
      <c r="J116" s="871" t="s">
        <v>37</v>
      </c>
      <c r="K116" s="690">
        <v>0</v>
      </c>
      <c r="L116" s="690">
        <v>0</v>
      </c>
      <c r="M116" s="690">
        <v>0</v>
      </c>
    </row>
    <row r="117" spans="1:13" s="161" customFormat="1" ht="10.5" customHeight="1">
      <c r="A117" s="165"/>
      <c r="C117" s="832"/>
      <c r="E117" s="838"/>
      <c r="F117" s="828"/>
      <c r="G117" s="826"/>
      <c r="H117" s="173"/>
      <c r="I117" s="691">
        <v>0</v>
      </c>
      <c r="J117" s="872"/>
      <c r="K117" s="691">
        <v>0</v>
      </c>
      <c r="L117" s="691">
        <v>0</v>
      </c>
      <c r="M117" s="691">
        <v>0</v>
      </c>
    </row>
    <row r="118" spans="1:13" s="161" customFormat="1" ht="10.5" customHeight="1">
      <c r="A118" s="165"/>
      <c r="C118" s="832"/>
      <c r="E118" s="838"/>
      <c r="F118" s="165"/>
      <c r="G118" s="834" t="s">
        <v>78</v>
      </c>
      <c r="H118" s="173"/>
      <c r="I118" s="690">
        <v>1</v>
      </c>
      <c r="J118" s="873" t="s">
        <v>37</v>
      </c>
      <c r="K118" s="690">
        <v>0</v>
      </c>
      <c r="L118" s="690">
        <v>0</v>
      </c>
      <c r="M118" s="690">
        <v>0</v>
      </c>
    </row>
    <row r="119" spans="1:13" s="161" customFormat="1" ht="10.5" customHeight="1">
      <c r="A119" s="165"/>
      <c r="C119" s="832"/>
      <c r="E119" s="838"/>
      <c r="F119" s="165"/>
      <c r="G119" s="835"/>
      <c r="H119" s="173"/>
      <c r="I119" s="693">
        <v>50</v>
      </c>
      <c r="J119" s="874"/>
      <c r="K119" s="693">
        <v>0</v>
      </c>
      <c r="L119" s="693">
        <v>0</v>
      </c>
      <c r="M119" s="693">
        <v>0</v>
      </c>
    </row>
    <row r="120" spans="1:13" s="161" customFormat="1" ht="10.5" customHeight="1">
      <c r="A120" s="165"/>
      <c r="C120" s="832"/>
      <c r="E120" s="838"/>
      <c r="F120" s="827" t="s">
        <v>28</v>
      </c>
      <c r="G120" s="825" t="s">
        <v>76</v>
      </c>
      <c r="H120" s="173"/>
      <c r="I120" s="690" t="s">
        <v>86</v>
      </c>
      <c r="J120" s="871" t="s">
        <v>37</v>
      </c>
      <c r="K120" s="690">
        <v>0</v>
      </c>
      <c r="L120" s="690">
        <v>0</v>
      </c>
      <c r="M120" s="690">
        <v>0</v>
      </c>
    </row>
    <row r="121" spans="1:13" s="161" customFormat="1" ht="10.5" customHeight="1">
      <c r="A121" s="165"/>
      <c r="C121" s="832"/>
      <c r="E121" s="838"/>
      <c r="F121" s="828"/>
      <c r="G121" s="826"/>
      <c r="H121" s="173"/>
      <c r="I121" s="691">
        <v>0</v>
      </c>
      <c r="J121" s="872"/>
      <c r="K121" s="691">
        <v>0</v>
      </c>
      <c r="L121" s="691">
        <v>0</v>
      </c>
      <c r="M121" s="691">
        <v>0</v>
      </c>
    </row>
    <row r="122" spans="1:13" s="161" customFormat="1" ht="10.5" customHeight="1">
      <c r="A122" s="165"/>
      <c r="C122" s="832"/>
      <c r="E122" s="838"/>
      <c r="F122" s="165"/>
      <c r="G122" s="834" t="s">
        <v>78</v>
      </c>
      <c r="H122" s="173"/>
      <c r="I122" s="690" t="s">
        <v>86</v>
      </c>
      <c r="J122" s="873" t="s">
        <v>37</v>
      </c>
      <c r="K122" s="690">
        <v>1</v>
      </c>
      <c r="L122" s="690">
        <v>0</v>
      </c>
      <c r="M122" s="690">
        <v>0</v>
      </c>
    </row>
    <row r="123" spans="1:13" s="161" customFormat="1" ht="10.5" customHeight="1">
      <c r="A123" s="165"/>
      <c r="C123" s="832"/>
      <c r="D123" s="162"/>
      <c r="E123" s="866"/>
      <c r="F123" s="166"/>
      <c r="G123" s="835"/>
      <c r="H123" s="167"/>
      <c r="I123" s="693">
        <v>0</v>
      </c>
      <c r="J123" s="874"/>
      <c r="K123" s="693">
        <v>100</v>
      </c>
      <c r="L123" s="693">
        <v>0</v>
      </c>
      <c r="M123" s="693">
        <v>0</v>
      </c>
    </row>
    <row r="124" spans="1:13" s="481" customFormat="1" ht="16.5" customHeight="1">
      <c r="A124" s="792"/>
      <c r="C124" s="832"/>
      <c r="D124" s="857" t="s">
        <v>94</v>
      </c>
      <c r="E124" s="858"/>
      <c r="F124" s="859"/>
      <c r="G124" s="812" t="s">
        <v>76</v>
      </c>
      <c r="H124" s="841" t="s">
        <v>401</v>
      </c>
      <c r="I124" s="699">
        <v>0</v>
      </c>
      <c r="J124" s="699">
        <v>0</v>
      </c>
      <c r="K124" s="699">
        <v>0</v>
      </c>
      <c r="L124" s="699">
        <v>0</v>
      </c>
      <c r="M124" s="699">
        <v>0</v>
      </c>
    </row>
    <row r="125" spans="1:13" s="481" customFormat="1" ht="23.25" customHeight="1">
      <c r="A125" s="792"/>
      <c r="C125" s="832"/>
      <c r="D125" s="856"/>
      <c r="E125" s="860"/>
      <c r="F125" s="861"/>
      <c r="G125" s="849"/>
      <c r="H125" s="842"/>
      <c r="I125" s="700">
        <v>0</v>
      </c>
      <c r="J125" s="700">
        <v>0</v>
      </c>
      <c r="K125" s="700">
        <v>0</v>
      </c>
      <c r="L125" s="700">
        <v>0</v>
      </c>
      <c r="M125" s="700">
        <v>0</v>
      </c>
    </row>
    <row r="126" spans="1:13" s="481" customFormat="1" ht="11.25" customHeight="1">
      <c r="A126" s="302"/>
      <c r="C126" s="832"/>
      <c r="D126" s="856"/>
      <c r="E126" s="860"/>
      <c r="F126" s="861"/>
      <c r="G126" s="850" t="s">
        <v>78</v>
      </c>
      <c r="H126" s="842"/>
      <c r="I126" s="701">
        <v>0</v>
      </c>
      <c r="J126" s="701">
        <v>0</v>
      </c>
      <c r="K126" s="701">
        <v>0</v>
      </c>
      <c r="L126" s="701">
        <v>0</v>
      </c>
      <c r="M126" s="701">
        <v>0</v>
      </c>
    </row>
    <row r="127" spans="1:13" s="481" customFormat="1" ht="27" customHeight="1">
      <c r="A127" s="492"/>
      <c r="B127" s="459"/>
      <c r="C127" s="875"/>
      <c r="D127" s="862"/>
      <c r="E127" s="863"/>
      <c r="F127" s="864"/>
      <c r="G127" s="813"/>
      <c r="H127" s="843"/>
      <c r="I127" s="702">
        <v>0</v>
      </c>
      <c r="J127" s="702">
        <v>0</v>
      </c>
      <c r="K127" s="702">
        <v>0</v>
      </c>
      <c r="L127" s="702">
        <v>0</v>
      </c>
      <c r="M127" s="702">
        <v>0</v>
      </c>
    </row>
    <row r="128" spans="1:13" s="204" customFormat="1" ht="12">
      <c r="A128" s="558" t="s">
        <v>544</v>
      </c>
      <c r="B128" s="560"/>
      <c r="C128" s="560"/>
      <c r="D128" s="560"/>
      <c r="E128" s="560"/>
      <c r="F128" s="560"/>
      <c r="G128" s="560"/>
      <c r="H128" s="560"/>
      <c r="I128" s="560"/>
      <c r="J128" s="560"/>
      <c r="K128" s="560"/>
      <c r="L128" s="560"/>
      <c r="M128" s="560"/>
    </row>
    <row r="129" spans="1:13" s="204" customFormat="1" ht="22.5" customHeight="1">
      <c r="A129" s="811" t="s">
        <v>634</v>
      </c>
      <c r="B129" s="811"/>
      <c r="C129" s="811"/>
      <c r="D129" s="811"/>
      <c r="E129" s="811"/>
      <c r="F129" s="811"/>
      <c r="G129" s="811"/>
      <c r="H129" s="811"/>
      <c r="I129" s="811"/>
      <c r="J129" s="811"/>
      <c r="K129" s="811"/>
      <c r="L129" s="811"/>
      <c r="M129" s="811"/>
    </row>
    <row r="130" spans="1:13" s="204" customFormat="1" ht="12">
      <c r="A130" s="560" t="s">
        <v>466</v>
      </c>
      <c r="B130" s="560"/>
      <c r="C130" s="560"/>
      <c r="D130" s="560"/>
      <c r="E130" s="560"/>
      <c r="F130" s="560"/>
      <c r="G130" s="560"/>
      <c r="H130" s="560"/>
      <c r="I130" s="560"/>
      <c r="J130" s="560"/>
      <c r="K130" s="560"/>
      <c r="L130" s="560"/>
      <c r="M130" s="560"/>
    </row>
    <row r="131" spans="1:13" s="204" customFormat="1" ht="24.75" customHeight="1">
      <c r="A131" s="774" t="s">
        <v>552</v>
      </c>
      <c r="B131" s="833"/>
      <c r="C131" s="833"/>
      <c r="D131" s="833"/>
      <c r="E131" s="833"/>
      <c r="F131" s="833"/>
      <c r="G131" s="833"/>
      <c r="H131" s="833"/>
      <c r="I131" s="833"/>
      <c r="J131" s="833"/>
      <c r="K131" s="833"/>
      <c r="L131" s="833"/>
      <c r="M131" s="833"/>
    </row>
    <row r="132" spans="1:13" s="204" customFormat="1" ht="12">
      <c r="A132" s="560" t="s">
        <v>735</v>
      </c>
      <c r="B132" s="560"/>
      <c r="C132" s="560"/>
      <c r="D132" s="560"/>
      <c r="E132" s="560"/>
      <c r="F132" s="560"/>
      <c r="G132" s="560"/>
      <c r="H132" s="560"/>
      <c r="I132" s="560"/>
      <c r="J132" s="560"/>
      <c r="K132" s="560"/>
      <c r="L132" s="560"/>
      <c r="M132" s="560"/>
    </row>
    <row r="133" spans="1:13" s="204" customFormat="1" ht="12">
      <c r="A133" s="636" t="s">
        <v>736</v>
      </c>
      <c r="B133" s="560"/>
      <c r="C133" s="560"/>
      <c r="D133" s="560"/>
      <c r="E133" s="560"/>
      <c r="F133" s="560"/>
      <c r="G133" s="560"/>
      <c r="H133" s="560"/>
      <c r="I133" s="560"/>
      <c r="J133" s="560"/>
      <c r="K133" s="560"/>
      <c r="L133" s="560"/>
      <c r="M133" s="560"/>
    </row>
    <row r="134" spans="1:13" s="204" customFormat="1" ht="12">
      <c r="A134" s="560" t="s">
        <v>737</v>
      </c>
      <c r="B134" s="560"/>
      <c r="C134" s="560"/>
      <c r="D134" s="560"/>
      <c r="E134" s="560"/>
      <c r="F134" s="560"/>
      <c r="G134" s="560"/>
      <c r="H134" s="560"/>
      <c r="I134" s="560"/>
      <c r="J134" s="560"/>
      <c r="K134" s="560"/>
      <c r="L134" s="560"/>
      <c r="M134" s="560"/>
    </row>
    <row r="135" spans="1:13" s="204" customFormat="1" ht="12">
      <c r="A135" s="560" t="s">
        <v>738</v>
      </c>
      <c r="B135" s="560"/>
      <c r="C135" s="560"/>
      <c r="D135" s="560"/>
      <c r="E135" s="560"/>
      <c r="F135" s="560"/>
      <c r="G135" s="560"/>
      <c r="H135" s="560"/>
      <c r="I135" s="560"/>
      <c r="J135" s="560"/>
      <c r="K135" s="560"/>
      <c r="L135" s="560"/>
      <c r="M135" s="560"/>
    </row>
    <row r="137" spans="1:13" s="204" customFormat="1" ht="12"/>
    <row r="138" spans="1:13" s="204" customFormat="1" ht="12"/>
    <row r="139" spans="1:13" s="204" customFormat="1" ht="12">
      <c r="A139" s="205"/>
    </row>
    <row r="140" spans="1:13" s="204" customFormat="1" ht="12">
      <c r="A140" s="205"/>
    </row>
    <row r="141" spans="1:13" s="91" customFormat="1"/>
  </sheetData>
  <sheetProtection algorithmName="SHA-512" hashValue="6fr3b/03VFZIG9KefsbMUrcVr+kfAqoJMT3edELhwMnIj/TVPuJOI6jy5MhKt8XhRIMzTpMF5XkX49E21FoL4A==" saltValue="Dq1HaWuFEvlZVS7aM4zGRg==" spinCount="100000" sheet="1" objects="1" scenarios="1"/>
  <mergeCells count="132">
    <mergeCell ref="J112:J113"/>
    <mergeCell ref="J114:J115"/>
    <mergeCell ref="J116:J117"/>
    <mergeCell ref="J118:J119"/>
    <mergeCell ref="J120:J121"/>
    <mergeCell ref="J122:J123"/>
    <mergeCell ref="C96:C127"/>
    <mergeCell ref="K90:K91"/>
    <mergeCell ref="K92:K93"/>
    <mergeCell ref="K94:K95"/>
    <mergeCell ref="J100:J101"/>
    <mergeCell ref="J102:J103"/>
    <mergeCell ref="J104:J105"/>
    <mergeCell ref="J106:J107"/>
    <mergeCell ref="J108:J109"/>
    <mergeCell ref="J110:J111"/>
    <mergeCell ref="F116:F117"/>
    <mergeCell ref="F120:F121"/>
    <mergeCell ref="F100:F101"/>
    <mergeCell ref="G102:G103"/>
    <mergeCell ref="G104:G105"/>
    <mergeCell ref="G106:G107"/>
    <mergeCell ref="K72:K73"/>
    <mergeCell ref="K74:K75"/>
    <mergeCell ref="K76:K77"/>
    <mergeCell ref="K78:K79"/>
    <mergeCell ref="K80:K81"/>
    <mergeCell ref="K82:K83"/>
    <mergeCell ref="K84:K85"/>
    <mergeCell ref="K86:K87"/>
    <mergeCell ref="K88:K89"/>
    <mergeCell ref="G122:G123"/>
    <mergeCell ref="G108:G109"/>
    <mergeCell ref="G110:G111"/>
    <mergeCell ref="G112:G113"/>
    <mergeCell ref="G96:G97"/>
    <mergeCell ref="G98:G99"/>
    <mergeCell ref="D68:F71"/>
    <mergeCell ref="D96:F99"/>
    <mergeCell ref="F104:F105"/>
    <mergeCell ref="F108:F109"/>
    <mergeCell ref="F112:F113"/>
    <mergeCell ref="E116:E123"/>
    <mergeCell ref="A96:A102"/>
    <mergeCell ref="A124:A125"/>
    <mergeCell ref="A40:A46"/>
    <mergeCell ref="C40:C47"/>
    <mergeCell ref="C68:C75"/>
    <mergeCell ref="A68:A74"/>
    <mergeCell ref="D40:D42"/>
    <mergeCell ref="D124:F127"/>
    <mergeCell ref="F44:F47"/>
    <mergeCell ref="F48:F51"/>
    <mergeCell ref="E88:E95"/>
    <mergeCell ref="F88:F89"/>
    <mergeCell ref="F92:F93"/>
    <mergeCell ref="G78:G79"/>
    <mergeCell ref="G100:G101"/>
    <mergeCell ref="G82:G83"/>
    <mergeCell ref="G84:G85"/>
    <mergeCell ref="G86:G87"/>
    <mergeCell ref="H8:H11"/>
    <mergeCell ref="H12:H15"/>
    <mergeCell ref="G80:G81"/>
    <mergeCell ref="G48:G49"/>
    <mergeCell ref="G40:G41"/>
    <mergeCell ref="H68:H71"/>
    <mergeCell ref="G12:G13"/>
    <mergeCell ref="G14:G15"/>
    <mergeCell ref="G16:G17"/>
    <mergeCell ref="G18:G19"/>
    <mergeCell ref="H40:H43"/>
    <mergeCell ref="G42:G43"/>
    <mergeCell ref="G44:G45"/>
    <mergeCell ref="G46:G47"/>
    <mergeCell ref="F56:F57"/>
    <mergeCell ref="G56:G57"/>
    <mergeCell ref="G58:G59"/>
    <mergeCell ref="G50:G51"/>
    <mergeCell ref="F52:F53"/>
    <mergeCell ref="G52:G53"/>
    <mergeCell ref="G54:G55"/>
    <mergeCell ref="G124:G125"/>
    <mergeCell ref="G126:G127"/>
    <mergeCell ref="G114:G115"/>
    <mergeCell ref="G116:G117"/>
    <mergeCell ref="G118:G119"/>
    <mergeCell ref="G92:G93"/>
    <mergeCell ref="G94:G95"/>
    <mergeCell ref="G72:G73"/>
    <mergeCell ref="G74:G75"/>
    <mergeCell ref="G76:G77"/>
    <mergeCell ref="G88:G89"/>
    <mergeCell ref="G90:G91"/>
    <mergeCell ref="F72:F73"/>
    <mergeCell ref="F76:F77"/>
    <mergeCell ref="F80:F81"/>
    <mergeCell ref="F84:F85"/>
    <mergeCell ref="G120:G121"/>
    <mergeCell ref="E60:E67"/>
    <mergeCell ref="F60:F61"/>
    <mergeCell ref="G60:G61"/>
    <mergeCell ref="G62:G63"/>
    <mergeCell ref="F64:F65"/>
    <mergeCell ref="G64:G65"/>
    <mergeCell ref="G66:G67"/>
    <mergeCell ref="G68:G69"/>
    <mergeCell ref="G70:G71"/>
    <mergeCell ref="A8:A14"/>
    <mergeCell ref="B7:G7"/>
    <mergeCell ref="G36:G37"/>
    <mergeCell ref="F28:F29"/>
    <mergeCell ref="F16:F19"/>
    <mergeCell ref="F20:F23"/>
    <mergeCell ref="C12:C23"/>
    <mergeCell ref="A131:M131"/>
    <mergeCell ref="A129:M129"/>
    <mergeCell ref="G20:G21"/>
    <mergeCell ref="G22:G23"/>
    <mergeCell ref="G24:G25"/>
    <mergeCell ref="G26:G27"/>
    <mergeCell ref="G28:G29"/>
    <mergeCell ref="G30:G31"/>
    <mergeCell ref="E32:E39"/>
    <mergeCell ref="F32:F33"/>
    <mergeCell ref="G32:G33"/>
    <mergeCell ref="G34:G35"/>
    <mergeCell ref="F36:F37"/>
    <mergeCell ref="F24:F25"/>
    <mergeCell ref="G38:G39"/>
    <mergeCell ref="H96:H99"/>
    <mergeCell ref="H124:H127"/>
  </mergeCells>
  <phoneticPr fontId="1"/>
  <pageMargins left="0.70866141732283472" right="0.70866141732283472" top="0.74803149606299213" bottom="0" header="0.31496062992125984" footer="0.31496062992125984"/>
  <pageSetup paperSize="8" orientation="portrait" r:id="rId1"/>
  <rowBreaks count="1" manualBreakCount="1">
    <brk id="9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B7F4-9C3B-4C4F-9802-6ED38CA75DC4}">
  <sheetPr>
    <tabColor theme="7" tint="0.39997558519241921"/>
  </sheetPr>
  <dimension ref="A1:I32"/>
  <sheetViews>
    <sheetView showGridLines="0" zoomScaleNormal="100" zoomScaleSheetLayoutView="115" workbookViewId="0"/>
  </sheetViews>
  <sheetFormatPr defaultColWidth="8.77734375" defaultRowHeight="15.75"/>
  <cols>
    <col min="1" max="1" width="19.44140625" style="91" customWidth="1"/>
    <col min="2" max="2" width="10.21875" style="91" customWidth="1"/>
    <col min="3" max="3" width="30.6640625" style="91" customWidth="1"/>
    <col min="4" max="9" width="7.88671875" style="91" customWidth="1"/>
    <col min="10" max="16384" width="8.77734375" style="91"/>
  </cols>
  <sheetData>
    <row r="1" spans="1:9" s="18" customFormat="1" ht="33">
      <c r="A1" s="16" t="s">
        <v>548</v>
      </c>
      <c r="B1" s="16"/>
      <c r="C1" s="16"/>
    </row>
    <row r="2" spans="1:9" s="18" customFormat="1" ht="10.5" customHeight="1">
      <c r="A2" s="19"/>
      <c r="B2" s="19"/>
      <c r="C2" s="19"/>
    </row>
    <row r="3" spans="1:9" s="18" customFormat="1" ht="16.5" thickBot="1">
      <c r="A3" s="20" t="s">
        <v>1</v>
      </c>
      <c r="B3" s="20"/>
      <c r="C3" s="20"/>
      <c r="D3" s="21"/>
      <c r="E3" s="21"/>
      <c r="F3" s="21"/>
      <c r="G3" s="21"/>
      <c r="H3" s="21"/>
      <c r="I3" s="21"/>
    </row>
    <row r="4" spans="1:9" s="18" customFormat="1" ht="10.5" customHeight="1" thickTop="1">
      <c r="A4" s="17"/>
    </row>
    <row r="5" spans="1:9">
      <c r="A5" s="159" t="s">
        <v>519</v>
      </c>
    </row>
    <row r="6" spans="1:9" s="206" customFormat="1">
      <c r="A6" s="157" t="s">
        <v>95</v>
      </c>
      <c r="I6" s="209" t="s">
        <v>96</v>
      </c>
    </row>
    <row r="7" spans="1:9" s="161" customFormat="1" ht="40.5" customHeight="1">
      <c r="A7" s="365"/>
      <c r="B7" s="521" t="s">
        <v>45</v>
      </c>
      <c r="C7" s="365"/>
      <c r="D7" s="521" t="s">
        <v>5</v>
      </c>
      <c r="E7" s="363" t="s">
        <v>6</v>
      </c>
      <c r="F7" s="363" t="s">
        <v>7</v>
      </c>
      <c r="G7" s="363" t="s">
        <v>8</v>
      </c>
      <c r="H7" s="363" t="s">
        <v>9</v>
      </c>
      <c r="I7" s="363" t="s">
        <v>10</v>
      </c>
    </row>
    <row r="8" spans="1:9" s="161" customFormat="1" ht="54.75" customHeight="1">
      <c r="A8" s="519" t="s">
        <v>97</v>
      </c>
      <c r="B8" s="659" t="s">
        <v>98</v>
      </c>
      <c r="C8" s="226" t="s">
        <v>515</v>
      </c>
      <c r="D8" s="876" t="s">
        <v>99</v>
      </c>
      <c r="E8" s="207">
        <v>0.37</v>
      </c>
      <c r="F8" s="207">
        <v>0.43</v>
      </c>
      <c r="G8" s="207">
        <v>0.41</v>
      </c>
      <c r="H8" s="207">
        <v>0.25</v>
      </c>
      <c r="I8" s="207">
        <v>0.25</v>
      </c>
    </row>
    <row r="9" spans="1:9" s="161" customFormat="1" ht="39" customHeight="1">
      <c r="A9" s="302" t="s">
        <v>100</v>
      </c>
      <c r="B9" s="658"/>
      <c r="C9" s="226" t="s">
        <v>101</v>
      </c>
      <c r="D9" s="877"/>
      <c r="E9" s="208">
        <v>95.4</v>
      </c>
      <c r="F9" s="208">
        <v>96.8</v>
      </c>
      <c r="G9" s="208">
        <v>94.6</v>
      </c>
      <c r="H9" s="208">
        <v>94.2</v>
      </c>
      <c r="I9" s="208">
        <v>92.4</v>
      </c>
    </row>
    <row r="10" spans="1:9" s="161" customFormat="1" ht="43.5" customHeight="1">
      <c r="A10" s="165"/>
      <c r="B10" s="660"/>
      <c r="C10" s="226" t="s">
        <v>102</v>
      </c>
      <c r="D10" s="877"/>
      <c r="E10" s="208">
        <v>9.8000000000000007</v>
      </c>
      <c r="F10" s="208">
        <v>10.1</v>
      </c>
      <c r="G10" s="208">
        <v>8.6</v>
      </c>
      <c r="H10" s="208">
        <v>9.6999999999999993</v>
      </c>
      <c r="I10" s="208">
        <v>11.2</v>
      </c>
    </row>
    <row r="11" spans="1:9" s="161" customFormat="1" ht="44.25" customHeight="1">
      <c r="A11" s="166"/>
      <c r="B11" s="737" t="s">
        <v>749</v>
      </c>
      <c r="C11" s="226" t="s">
        <v>734</v>
      </c>
      <c r="D11" s="878"/>
      <c r="E11" s="327">
        <v>11.3</v>
      </c>
      <c r="F11" s="327">
        <v>11.8</v>
      </c>
      <c r="G11" s="327">
        <v>12.7</v>
      </c>
      <c r="H11" s="208">
        <v>13.4</v>
      </c>
      <c r="I11" s="208">
        <v>12.6</v>
      </c>
    </row>
    <row r="12" spans="1:9" s="161" customFormat="1" ht="12.6" customHeight="1">
      <c r="A12" s="560" t="s">
        <v>553</v>
      </c>
      <c r="B12" s="560"/>
      <c r="C12" s="560"/>
      <c r="D12" s="560"/>
      <c r="E12" s="562"/>
      <c r="F12" s="563"/>
      <c r="G12" s="564"/>
      <c r="H12" s="564"/>
      <c r="I12" s="563"/>
    </row>
    <row r="13" spans="1:9" s="161" customFormat="1" ht="12.6" customHeight="1">
      <c r="A13" s="833" t="s">
        <v>554</v>
      </c>
      <c r="B13" s="833"/>
      <c r="C13" s="833"/>
      <c r="D13" s="833"/>
      <c r="E13" s="833"/>
      <c r="F13" s="833"/>
      <c r="G13" s="833"/>
      <c r="H13" s="833"/>
      <c r="I13" s="833"/>
    </row>
    <row r="14" spans="1:9" s="161" customFormat="1" ht="12.6" customHeight="1">
      <c r="A14" s="560" t="s">
        <v>103</v>
      </c>
      <c r="B14" s="565"/>
      <c r="C14" s="565"/>
      <c r="D14" s="565"/>
      <c r="E14" s="565"/>
      <c r="F14" s="565"/>
      <c r="G14" s="565"/>
      <c r="H14" s="565"/>
      <c r="I14" s="565"/>
    </row>
    <row r="15" spans="1:9" ht="12.6" customHeight="1">
      <c r="A15" s="774" t="s">
        <v>533</v>
      </c>
      <c r="B15" s="774"/>
      <c r="C15" s="774"/>
      <c r="D15" s="774"/>
      <c r="E15" s="774"/>
      <c r="F15" s="774"/>
      <c r="G15" s="774"/>
      <c r="H15" s="774"/>
      <c r="I15" s="774"/>
    </row>
    <row r="16" spans="1:9" s="518" customFormat="1" ht="12.6" customHeight="1">
      <c r="A16" s="571" t="s">
        <v>739</v>
      </c>
      <c r="B16" s="736"/>
      <c r="C16" s="736"/>
      <c r="D16" s="736"/>
      <c r="E16" s="736"/>
      <c r="F16" s="736"/>
      <c r="G16" s="736"/>
      <c r="H16" s="736"/>
      <c r="I16" s="736"/>
    </row>
    <row r="17" spans="1:9">
      <c r="A17" s="559"/>
      <c r="B17" s="559"/>
      <c r="C17" s="559"/>
      <c r="D17" s="559"/>
      <c r="E17" s="559"/>
      <c r="F17" s="559"/>
      <c r="G17" s="559"/>
      <c r="H17" s="559"/>
      <c r="I17" s="559"/>
    </row>
    <row r="18" spans="1:9" ht="16.5" customHeight="1">
      <c r="A18" s="333" t="s">
        <v>104</v>
      </c>
      <c r="B18" s="332"/>
      <c r="C18" s="332"/>
      <c r="D18" s="332"/>
      <c r="E18" s="332"/>
      <c r="F18" s="332"/>
      <c r="G18" s="332"/>
      <c r="H18" s="332"/>
      <c r="I18" s="331" t="s">
        <v>105</v>
      </c>
    </row>
    <row r="19" spans="1:9" ht="48.6" customHeight="1">
      <c r="A19" s="365"/>
      <c r="B19" s="521" t="s">
        <v>45</v>
      </c>
      <c r="C19" s="365"/>
      <c r="D19" s="554" t="s">
        <v>5</v>
      </c>
      <c r="E19" s="363" t="s">
        <v>6</v>
      </c>
      <c r="F19" s="363" t="s">
        <v>7</v>
      </c>
      <c r="G19" s="363" t="s">
        <v>8</v>
      </c>
      <c r="H19" s="363" t="s">
        <v>9</v>
      </c>
      <c r="I19" s="363" t="s">
        <v>10</v>
      </c>
    </row>
    <row r="20" spans="1:9" s="22" customFormat="1" ht="51" customHeight="1">
      <c r="A20" s="821" t="s">
        <v>106</v>
      </c>
      <c r="B20" s="879" t="s">
        <v>613</v>
      </c>
      <c r="C20" s="637" t="s">
        <v>610</v>
      </c>
      <c r="D20" s="876" t="s">
        <v>99</v>
      </c>
      <c r="E20" s="613">
        <v>58</v>
      </c>
      <c r="F20" s="208">
        <v>58</v>
      </c>
      <c r="G20" s="208">
        <v>53.6</v>
      </c>
      <c r="H20" s="208">
        <v>48.9</v>
      </c>
      <c r="I20" s="208">
        <v>48.1</v>
      </c>
    </row>
    <row r="21" spans="1:9" s="612" customFormat="1" ht="42.6" customHeight="1">
      <c r="A21" s="792"/>
      <c r="B21" s="880"/>
      <c r="C21" s="637" t="s">
        <v>740</v>
      </c>
      <c r="D21" s="877"/>
      <c r="E21" s="614">
        <v>24.8</v>
      </c>
      <c r="F21" s="327">
        <v>23.9</v>
      </c>
      <c r="G21" s="327">
        <v>24.1</v>
      </c>
      <c r="H21" s="327">
        <v>24.1</v>
      </c>
      <c r="I21" s="327">
        <v>23.1</v>
      </c>
    </row>
    <row r="22" spans="1:9" s="22" customFormat="1" ht="51" customHeight="1">
      <c r="A22" s="792"/>
      <c r="B22" s="880"/>
      <c r="C22" s="637" t="s">
        <v>611</v>
      </c>
      <c r="D22" s="877"/>
      <c r="E22" s="613">
        <v>27.3</v>
      </c>
      <c r="F22" s="208">
        <v>27.5</v>
      </c>
      <c r="G22" s="208">
        <v>28.7</v>
      </c>
      <c r="H22" s="208">
        <v>26.6</v>
      </c>
      <c r="I22" s="208">
        <v>28.4</v>
      </c>
    </row>
    <row r="23" spans="1:9" s="22" customFormat="1" ht="14.45" customHeight="1">
      <c r="A23" s="657"/>
      <c r="B23" s="880"/>
      <c r="C23" s="703" t="s">
        <v>741</v>
      </c>
      <c r="D23" s="877"/>
      <c r="E23" s="882">
        <v>39.200000000000003</v>
      </c>
      <c r="F23" s="882">
        <v>38</v>
      </c>
      <c r="G23" s="882">
        <v>37.700000000000003</v>
      </c>
      <c r="H23" s="882">
        <v>37</v>
      </c>
      <c r="I23" s="884">
        <v>35.049999999999997</v>
      </c>
    </row>
    <row r="24" spans="1:9" s="22" customFormat="1" ht="21.6" customHeight="1">
      <c r="A24" s="302"/>
      <c r="B24" s="880"/>
      <c r="C24" s="704" t="s">
        <v>708</v>
      </c>
      <c r="D24" s="877"/>
      <c r="E24" s="883"/>
      <c r="F24" s="883"/>
      <c r="G24" s="883"/>
      <c r="H24" s="883"/>
      <c r="I24" s="885"/>
    </row>
    <row r="25" spans="1:9" s="29" customFormat="1" ht="21.6" customHeight="1">
      <c r="A25" s="492"/>
      <c r="B25" s="881"/>
      <c r="C25" s="633" t="s">
        <v>612</v>
      </c>
      <c r="D25" s="878"/>
      <c r="E25" s="615">
        <v>22.1</v>
      </c>
      <c r="F25" s="397">
        <v>23.4</v>
      </c>
      <c r="G25" s="397">
        <v>22.1</v>
      </c>
      <c r="H25" s="397">
        <v>21.9</v>
      </c>
      <c r="I25" s="638">
        <v>20.170000000000002</v>
      </c>
    </row>
    <row r="26" spans="1:9" s="29" customFormat="1" ht="12.6" customHeight="1">
      <c r="A26" s="335" t="s">
        <v>728</v>
      </c>
      <c r="B26" s="566"/>
      <c r="C26" s="566"/>
      <c r="D26" s="566"/>
      <c r="E26" s="566"/>
      <c r="F26" s="566"/>
      <c r="G26" s="566"/>
      <c r="H26" s="566"/>
      <c r="I26" s="566"/>
    </row>
    <row r="27" spans="1:9" s="29" customFormat="1" ht="14.25" customHeight="1">
      <c r="A27" s="768" t="s">
        <v>731</v>
      </c>
      <c r="B27" s="768"/>
      <c r="C27" s="768"/>
      <c r="D27" s="768"/>
      <c r="E27" s="768"/>
      <c r="F27" s="768"/>
      <c r="G27" s="768"/>
      <c r="H27" s="768"/>
      <c r="I27" s="768"/>
    </row>
    <row r="28" spans="1:9" s="210" customFormat="1" ht="12.6" customHeight="1">
      <c r="A28" s="335" t="s">
        <v>729</v>
      </c>
      <c r="B28" s="91"/>
      <c r="C28" s="91"/>
      <c r="D28" s="91"/>
      <c r="E28" s="91"/>
      <c r="F28" s="91"/>
      <c r="G28" s="91"/>
      <c r="H28" s="91"/>
      <c r="I28" s="91"/>
    </row>
    <row r="29" spans="1:9" s="204" customFormat="1" ht="12.6" customHeight="1">
      <c r="A29" s="335" t="s">
        <v>730</v>
      </c>
      <c r="B29" s="91"/>
      <c r="C29" s="91"/>
      <c r="D29" s="91"/>
      <c r="E29" s="91"/>
      <c r="F29" s="91"/>
      <c r="G29" s="91"/>
      <c r="H29" s="91"/>
      <c r="I29" s="91"/>
    </row>
    <row r="30" spans="1:9" ht="13.15" customHeight="1">
      <c r="A30" s="335"/>
    </row>
    <row r="31" spans="1:9" ht="11.25" customHeight="1">
      <c r="A31" s="335"/>
    </row>
    <row r="32" spans="1:9" ht="12" customHeight="1"/>
  </sheetData>
  <sheetProtection algorithmName="SHA-512" hashValue="tGcqf6fTz32oYvHmfG02pXOP53JAEYXTeXi6LZGh0Rj5pObbZ03L9yFhEfN8PKP+ezeXeJ0eHkcMUTKyAirz+A==" saltValue="bR02tNsJluGaxFeQst2OjQ==" spinCount="100000" sheet="1" objects="1" scenarios="1"/>
  <mergeCells count="12">
    <mergeCell ref="A27:I27"/>
    <mergeCell ref="E23:E24"/>
    <mergeCell ref="I23:I24"/>
    <mergeCell ref="H23:H24"/>
    <mergeCell ref="G23:G24"/>
    <mergeCell ref="F23:F24"/>
    <mergeCell ref="A13:I13"/>
    <mergeCell ref="A20:A22"/>
    <mergeCell ref="D8:D11"/>
    <mergeCell ref="D20:D25"/>
    <mergeCell ref="A15:I15"/>
    <mergeCell ref="B20:B25"/>
  </mergeCells>
  <phoneticPr fontId="1"/>
  <pageMargins left="0.70866141732283472" right="0.70866141732283472" top="0.74803149606299213" bottom="0.74803149606299213" header="0.31496062992125984" footer="0.31496062992125984"/>
  <pageSetup paperSize="9" orientation="landscape" r:id="rId1"/>
  <rowBreaks count="1" manualBreakCount="1">
    <brk id="1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7B208-A014-4F27-91AB-81D876CB6951}">
  <sheetPr>
    <tabColor theme="7" tint="0.39997558519241921"/>
  </sheetPr>
  <dimension ref="A1:K29"/>
  <sheetViews>
    <sheetView showGridLines="0" zoomScaleNormal="100" zoomScaleSheetLayoutView="115" workbookViewId="0"/>
  </sheetViews>
  <sheetFormatPr defaultColWidth="8.77734375" defaultRowHeight="15.75"/>
  <cols>
    <col min="1" max="1" width="21.33203125" style="3" customWidth="1"/>
    <col min="2" max="2" width="10.5546875" style="3" customWidth="1"/>
    <col min="3" max="3" width="20.77734375" style="3" customWidth="1"/>
    <col min="4" max="4" width="14.77734375" style="3" customWidth="1"/>
    <col min="5" max="5" width="7.5546875" style="3" customWidth="1"/>
    <col min="6" max="10" width="6.5546875" style="3" customWidth="1"/>
    <col min="11" max="16384" width="8.77734375" style="3"/>
  </cols>
  <sheetData>
    <row r="1" spans="1:11" s="18" customFormat="1" ht="33">
      <c r="A1" s="16" t="s">
        <v>548</v>
      </c>
    </row>
    <row r="2" spans="1:11" s="18" customFormat="1" ht="10.5" customHeight="1">
      <c r="A2" s="19"/>
    </row>
    <row r="3" spans="1:11" s="18" customFormat="1" ht="16.5" thickBot="1">
      <c r="A3" s="20" t="s">
        <v>1</v>
      </c>
      <c r="B3" s="21"/>
      <c r="C3" s="21"/>
      <c r="D3" s="21"/>
      <c r="E3" s="21"/>
      <c r="F3" s="21"/>
      <c r="G3" s="21"/>
      <c r="H3" s="21"/>
      <c r="I3" s="21"/>
      <c r="J3" s="21"/>
    </row>
    <row r="4" spans="1:11" ht="10.5" customHeight="1" thickTop="1"/>
    <row r="5" spans="1:11" s="91" customFormat="1">
      <c r="A5" s="159" t="s">
        <v>519</v>
      </c>
    </row>
    <row r="6" spans="1:11" s="206" customFormat="1" ht="14.1" customHeight="1">
      <c r="A6" s="157" t="s">
        <v>530</v>
      </c>
    </row>
    <row r="7" spans="1:11" ht="12.6" customHeight="1">
      <c r="A7" s="5" t="s">
        <v>520</v>
      </c>
    </row>
    <row r="8" spans="1:11" ht="34.5" customHeight="1">
      <c r="A8" s="365"/>
      <c r="B8" s="521" t="s">
        <v>4</v>
      </c>
      <c r="C8" s="886"/>
      <c r="D8" s="887"/>
      <c r="E8" s="521" t="s">
        <v>5</v>
      </c>
      <c r="F8" s="363" t="s">
        <v>6</v>
      </c>
      <c r="G8" s="363" t="s">
        <v>7</v>
      </c>
      <c r="H8" s="363" t="s">
        <v>8</v>
      </c>
      <c r="I8" s="363" t="s">
        <v>9</v>
      </c>
      <c r="J8" s="363" t="s">
        <v>10</v>
      </c>
    </row>
    <row r="9" spans="1:11" s="74" customFormat="1" ht="16.149999999999999" customHeight="1">
      <c r="A9" s="891" t="s">
        <v>107</v>
      </c>
      <c r="B9" s="801" t="s">
        <v>108</v>
      </c>
      <c r="C9" s="894" t="s">
        <v>614</v>
      </c>
      <c r="D9" s="398" t="s">
        <v>109</v>
      </c>
      <c r="E9" s="78" t="s">
        <v>715</v>
      </c>
      <c r="F9" s="452">
        <v>1959</v>
      </c>
      <c r="G9" s="452">
        <v>1933.3</v>
      </c>
      <c r="H9" s="452">
        <v>1945.2</v>
      </c>
      <c r="I9" s="452">
        <v>1946.7</v>
      </c>
      <c r="J9" s="705">
        <v>1946.6</v>
      </c>
    </row>
    <row r="10" spans="1:11" s="74" customFormat="1" ht="16.149999999999999" customHeight="1">
      <c r="A10" s="892"/>
      <c r="B10" s="782"/>
      <c r="C10" s="758"/>
      <c r="D10" s="540" t="s">
        <v>110</v>
      </c>
      <c r="E10" s="543"/>
      <c r="F10" s="499">
        <v>2021.7</v>
      </c>
      <c r="G10" s="499">
        <v>1994.6</v>
      </c>
      <c r="H10" s="499">
        <v>2009.4</v>
      </c>
      <c r="I10" s="499">
        <v>2017</v>
      </c>
      <c r="J10" s="706">
        <v>2013.5225161754133</v>
      </c>
    </row>
    <row r="11" spans="1:11" s="74" customFormat="1" ht="16.149999999999999" customHeight="1">
      <c r="A11" s="892"/>
      <c r="B11" s="782"/>
      <c r="C11" s="895"/>
      <c r="D11" s="540" t="s">
        <v>111</v>
      </c>
      <c r="E11" s="544"/>
      <c r="F11" s="499">
        <v>1941</v>
      </c>
      <c r="G11" s="499">
        <v>1913.4</v>
      </c>
      <c r="H11" s="499">
        <v>1926.4</v>
      </c>
      <c r="I11" s="499">
        <v>1927.3</v>
      </c>
      <c r="J11" s="706">
        <v>1927.5050871080105</v>
      </c>
    </row>
    <row r="12" spans="1:11" s="74" customFormat="1" ht="36.6" customHeight="1">
      <c r="A12" s="892"/>
      <c r="B12" s="80"/>
      <c r="C12" s="282" t="s">
        <v>112</v>
      </c>
      <c r="D12" s="83"/>
      <c r="E12" s="544"/>
      <c r="F12" s="313">
        <v>16.100000000000001</v>
      </c>
      <c r="G12" s="313">
        <v>16.600000000000001</v>
      </c>
      <c r="H12" s="313">
        <v>16.3</v>
      </c>
      <c r="I12" s="313">
        <v>16.399999999999999</v>
      </c>
      <c r="J12" s="313">
        <v>16.5</v>
      </c>
    </row>
    <row r="13" spans="1:11" s="74" customFormat="1" ht="36.6" customHeight="1">
      <c r="A13" s="893"/>
      <c r="B13" s="80"/>
      <c r="C13" s="282" t="s">
        <v>113</v>
      </c>
      <c r="D13" s="83"/>
      <c r="E13" s="537"/>
      <c r="F13" s="34">
        <v>1920</v>
      </c>
      <c r="G13" s="34">
        <v>1920</v>
      </c>
      <c r="H13" s="34">
        <v>1920</v>
      </c>
      <c r="I13" s="34">
        <v>1920</v>
      </c>
      <c r="J13" s="34">
        <v>1920</v>
      </c>
    </row>
    <row r="14" spans="1:11" s="74" customFormat="1" ht="37.15" customHeight="1">
      <c r="A14" s="891" t="s">
        <v>114</v>
      </c>
      <c r="B14" s="80"/>
      <c r="C14" s="282" t="s">
        <v>115</v>
      </c>
      <c r="D14" s="83"/>
      <c r="E14" s="550" t="s">
        <v>217</v>
      </c>
      <c r="F14" s="313">
        <v>17.399999999999999</v>
      </c>
      <c r="G14" s="313">
        <v>18.2</v>
      </c>
      <c r="H14" s="313">
        <v>17.5</v>
      </c>
      <c r="I14" s="313">
        <v>17.899999999999999</v>
      </c>
      <c r="J14" s="313">
        <v>17.643324816352603</v>
      </c>
    </row>
    <row r="15" spans="1:11" s="74" customFormat="1" ht="37.15" customHeight="1">
      <c r="A15" s="893"/>
      <c r="B15" s="80"/>
      <c r="C15" s="282" t="s">
        <v>116</v>
      </c>
      <c r="D15" s="83"/>
      <c r="E15" s="550" t="s">
        <v>117</v>
      </c>
      <c r="F15" s="313">
        <v>83.2</v>
      </c>
      <c r="G15" s="313">
        <v>87.6</v>
      </c>
      <c r="H15" s="313">
        <v>85.2</v>
      </c>
      <c r="I15" s="313">
        <v>87.2</v>
      </c>
      <c r="J15" s="313">
        <v>85.66304694985628</v>
      </c>
    </row>
    <row r="16" spans="1:11" s="74" customFormat="1" ht="28.5" customHeight="1">
      <c r="A16" s="282" t="s">
        <v>118</v>
      </c>
      <c r="B16" s="82"/>
      <c r="C16" s="889"/>
      <c r="D16" s="890"/>
      <c r="E16" s="550" t="s">
        <v>335</v>
      </c>
      <c r="F16" s="35">
        <v>2666</v>
      </c>
      <c r="G16" s="35">
        <v>2801</v>
      </c>
      <c r="H16" s="35">
        <v>2956</v>
      </c>
      <c r="I16" s="35">
        <v>3086</v>
      </c>
      <c r="J16" s="35">
        <v>3135</v>
      </c>
      <c r="K16" s="3"/>
    </row>
    <row r="17" spans="1:11" s="74" customFormat="1" ht="36.6" customHeight="1">
      <c r="A17" s="891" t="s">
        <v>119</v>
      </c>
      <c r="B17" s="801" t="s">
        <v>351</v>
      </c>
      <c r="C17" s="629" t="s">
        <v>120</v>
      </c>
      <c r="D17" s="83"/>
      <c r="E17" s="550" t="s">
        <v>217</v>
      </c>
      <c r="F17" s="208" t="s">
        <v>121</v>
      </c>
      <c r="G17" s="313">
        <v>2</v>
      </c>
      <c r="H17" s="313">
        <v>1</v>
      </c>
      <c r="I17" s="313">
        <v>2.1</v>
      </c>
      <c r="J17" s="313">
        <v>1</v>
      </c>
      <c r="K17" s="3"/>
    </row>
    <row r="18" spans="1:11" s="74" customFormat="1" ht="36" customHeight="1">
      <c r="A18" s="893"/>
      <c r="B18" s="896"/>
      <c r="C18" s="629" t="s">
        <v>122</v>
      </c>
      <c r="D18" s="83"/>
      <c r="E18" s="550" t="s">
        <v>335</v>
      </c>
      <c r="F18" s="283">
        <v>0</v>
      </c>
      <c r="G18" s="283">
        <v>1</v>
      </c>
      <c r="H18" s="283">
        <v>1</v>
      </c>
      <c r="I18" s="283">
        <v>9</v>
      </c>
      <c r="J18" s="283">
        <v>3</v>
      </c>
      <c r="K18" s="3"/>
    </row>
    <row r="19" spans="1:11" ht="10.9" customHeight="1">
      <c r="A19" s="888" t="s">
        <v>635</v>
      </c>
      <c r="B19" s="888"/>
      <c r="C19" s="888"/>
      <c r="D19" s="888"/>
      <c r="E19" s="888"/>
      <c r="F19" s="888"/>
      <c r="G19" s="888"/>
      <c r="H19" s="888"/>
      <c r="I19" s="888"/>
      <c r="J19" s="888"/>
    </row>
    <row r="20" spans="1:11" ht="11.1" customHeight="1">
      <c r="A20" s="567" t="s">
        <v>123</v>
      </c>
      <c r="B20" s="568"/>
      <c r="C20" s="568"/>
      <c r="D20" s="568"/>
      <c r="E20" s="568"/>
      <c r="F20" s="568"/>
      <c r="G20" s="568"/>
      <c r="H20" s="568"/>
      <c r="I20" s="568"/>
      <c r="J20" s="568"/>
    </row>
    <row r="21" spans="1:11" ht="11.25" customHeight="1">
      <c r="A21" s="567" t="s">
        <v>467</v>
      </c>
      <c r="B21" s="568"/>
      <c r="C21" s="568"/>
      <c r="D21" s="568"/>
      <c r="E21" s="568"/>
      <c r="F21" s="568"/>
      <c r="G21" s="568"/>
      <c r="H21" s="568"/>
      <c r="I21" s="568"/>
      <c r="J21" s="568"/>
    </row>
    <row r="22" spans="1:11" ht="9.6" customHeight="1">
      <c r="A22" s="560" t="s">
        <v>555</v>
      </c>
      <c r="B22" s="568"/>
      <c r="C22" s="568"/>
      <c r="D22" s="568"/>
      <c r="E22" s="568"/>
      <c r="F22" s="568"/>
      <c r="G22" s="568"/>
      <c r="H22" s="568"/>
      <c r="I22" s="568"/>
      <c r="J22" s="568"/>
    </row>
    <row r="23" spans="1:11" ht="10.15" customHeight="1">
      <c r="A23" s="560" t="s">
        <v>556</v>
      </c>
      <c r="B23" s="568"/>
      <c r="C23" s="568"/>
      <c r="D23" s="568"/>
      <c r="E23" s="568"/>
      <c r="F23" s="568"/>
      <c r="G23" s="568"/>
      <c r="H23" s="568"/>
      <c r="I23" s="568"/>
      <c r="J23" s="568"/>
      <c r="K23" s="71"/>
    </row>
    <row r="24" spans="1:11">
      <c r="K24" s="71"/>
    </row>
    <row r="25" spans="1:11">
      <c r="K25" s="71"/>
    </row>
    <row r="26" spans="1:11" s="71" customFormat="1" ht="12"/>
    <row r="27" spans="1:11" s="71" customFormat="1">
      <c r="K27" s="3"/>
    </row>
    <row r="28" spans="1:11" s="71" customFormat="1">
      <c r="K28" s="3"/>
    </row>
    <row r="29" spans="1:11" s="71" customFormat="1">
      <c r="K29" s="3"/>
    </row>
  </sheetData>
  <sheetProtection algorithmName="SHA-512" hashValue="1dwXxwv7YRxB4UAzYjNzYoDomxdxou7L/yGeD9pWhBuXa9qHdTCj0NceBQtdd9TRfThze/O0ZrJBVuQuo217ow==" saltValue="2Thl+3gWgglL4tqCOEMeGA==" spinCount="100000" sheet="1" objects="1" scenarios="1"/>
  <mergeCells count="9">
    <mergeCell ref="C8:D8"/>
    <mergeCell ref="A19:J19"/>
    <mergeCell ref="B9:B11"/>
    <mergeCell ref="C16:D16"/>
    <mergeCell ref="A9:A13"/>
    <mergeCell ref="A14:A15"/>
    <mergeCell ref="C9:C11"/>
    <mergeCell ref="A17:A18"/>
    <mergeCell ref="B17:B18"/>
  </mergeCells>
  <phoneticPr fontId="1"/>
  <pageMargins left="0.70866141732283472" right="0.70866141732283472" top="0.74803149606299213" bottom="0.15748031496062992"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E996-426D-4B8A-BADA-D484292EB9ED}">
  <sheetPr>
    <tabColor theme="7" tint="0.39997558519241921"/>
  </sheetPr>
  <dimension ref="A1:K71"/>
  <sheetViews>
    <sheetView showGridLines="0" zoomScaleNormal="100" zoomScaleSheetLayoutView="130" workbookViewId="0"/>
  </sheetViews>
  <sheetFormatPr defaultColWidth="8.77734375" defaultRowHeight="15.75"/>
  <cols>
    <col min="1" max="1" width="14.33203125" style="91" customWidth="1"/>
    <col min="2" max="2" width="10.21875" style="91" customWidth="1"/>
    <col min="3" max="3" width="4.21875" style="91" customWidth="1"/>
    <col min="4" max="4" width="11.21875" style="91" customWidth="1"/>
    <col min="5" max="5" width="9.21875" style="445" customWidth="1"/>
    <col min="6" max="6" width="7.44140625" style="215" customWidth="1"/>
    <col min="7" max="11" width="10.21875" style="91" customWidth="1"/>
    <col min="12" max="16384" width="8.77734375" style="91"/>
  </cols>
  <sheetData>
    <row r="1" spans="1:11" s="18" customFormat="1" ht="33">
      <c r="A1" s="16" t="s">
        <v>548</v>
      </c>
      <c r="E1" s="443"/>
      <c r="F1" s="213"/>
    </row>
    <row r="2" spans="1:11" s="18" customFormat="1" ht="10.5" customHeight="1">
      <c r="A2" s="19"/>
      <c r="E2" s="443"/>
      <c r="F2" s="213"/>
    </row>
    <row r="3" spans="1:11" s="18" customFormat="1" ht="16.5" thickBot="1">
      <c r="A3" s="20" t="s">
        <v>1</v>
      </c>
      <c r="B3" s="21"/>
      <c r="C3" s="21"/>
      <c r="D3" s="21"/>
      <c r="E3" s="444"/>
      <c r="F3" s="214"/>
      <c r="G3" s="21"/>
      <c r="H3" s="21"/>
      <c r="I3" s="21"/>
      <c r="J3" s="446"/>
      <c r="K3" s="446"/>
    </row>
    <row r="4" spans="1:11" ht="11.25" customHeight="1" thickTop="1"/>
    <row r="5" spans="1:11">
      <c r="A5" s="159" t="s">
        <v>124</v>
      </c>
    </row>
    <row r="6" spans="1:11">
      <c r="A6" s="157" t="s">
        <v>531</v>
      </c>
      <c r="I6" s="158"/>
      <c r="J6" s="158"/>
      <c r="K6" s="209" t="s">
        <v>125</v>
      </c>
    </row>
    <row r="7" spans="1:11" ht="37.15" customHeight="1">
      <c r="A7" s="365"/>
      <c r="B7" s="520" t="s">
        <v>45</v>
      </c>
      <c r="C7" s="886"/>
      <c r="D7" s="905"/>
      <c r="E7" s="887"/>
      <c r="F7" s="521" t="s">
        <v>5</v>
      </c>
      <c r="G7" s="363" t="s">
        <v>6</v>
      </c>
      <c r="H7" s="363" t="s">
        <v>7</v>
      </c>
      <c r="I7" s="363" t="s">
        <v>8</v>
      </c>
      <c r="J7" s="363" t="s">
        <v>9</v>
      </c>
      <c r="K7" s="363" t="s">
        <v>10</v>
      </c>
    </row>
    <row r="8" spans="1:11" s="22" customFormat="1" ht="25.15" customHeight="1">
      <c r="A8" s="821" t="s">
        <v>709</v>
      </c>
      <c r="B8" s="906" t="s">
        <v>126</v>
      </c>
      <c r="C8" s="901" t="s">
        <v>109</v>
      </c>
      <c r="D8" s="902"/>
      <c r="E8" s="903"/>
      <c r="F8" s="37" t="s">
        <v>715</v>
      </c>
      <c r="G8" s="449">
        <f>G9+G12+G15+G18</f>
        <v>188913</v>
      </c>
      <c r="H8" s="449">
        <v>131106</v>
      </c>
      <c r="I8" s="449">
        <v>149130</v>
      </c>
      <c r="J8" s="38">
        <f>J9+J12+J15+J18</f>
        <v>159021.17499999871</v>
      </c>
      <c r="K8" s="38">
        <f>K9+K12+K15+K18</f>
        <v>145931</v>
      </c>
    </row>
    <row r="9" spans="1:11" s="22" customFormat="1" ht="25.5" customHeight="1">
      <c r="A9" s="792"/>
      <c r="B9" s="907"/>
      <c r="C9" s="476"/>
      <c r="D9" s="763" t="s">
        <v>127</v>
      </c>
      <c r="E9" s="904"/>
      <c r="F9" s="477" t="s">
        <v>716</v>
      </c>
      <c r="G9" s="148">
        <f>SUM(G10:G11)</f>
        <v>324</v>
      </c>
      <c r="H9" s="148">
        <f>SUM(H10:H11)</f>
        <v>368</v>
      </c>
      <c r="I9" s="148">
        <f>SUM(I10:I11)</f>
        <v>258.75</v>
      </c>
      <c r="J9" s="148">
        <f>SUM(J10:J11)</f>
        <v>582</v>
      </c>
      <c r="K9" s="148">
        <f>SUM(K10:K11)</f>
        <v>468</v>
      </c>
    </row>
    <row r="10" spans="1:11" s="22" customFormat="1" ht="23.25" customHeight="1">
      <c r="A10" s="792"/>
      <c r="B10" s="907"/>
      <c r="C10" s="478"/>
      <c r="D10" s="479"/>
      <c r="E10" s="546" t="s">
        <v>128</v>
      </c>
      <c r="F10" s="876"/>
      <c r="G10" s="239">
        <v>324</v>
      </c>
      <c r="H10" s="239">
        <v>368</v>
      </c>
      <c r="I10" s="239">
        <v>220</v>
      </c>
      <c r="J10" s="599">
        <v>568</v>
      </c>
      <c r="K10" s="447">
        <v>456</v>
      </c>
    </row>
    <row r="11" spans="1:11" s="22" customFormat="1" ht="12.75" customHeight="1">
      <c r="A11" s="792"/>
      <c r="B11" s="907"/>
      <c r="C11" s="478"/>
      <c r="D11" s="480"/>
      <c r="E11" s="547" t="s">
        <v>129</v>
      </c>
      <c r="F11" s="878"/>
      <c r="G11" s="296">
        <v>0</v>
      </c>
      <c r="H11" s="296">
        <v>0</v>
      </c>
      <c r="I11" s="296">
        <v>38.75</v>
      </c>
      <c r="J11" s="448">
        <v>14</v>
      </c>
      <c r="K11" s="448">
        <v>12</v>
      </c>
    </row>
    <row r="12" spans="1:11" s="22" customFormat="1" ht="12.75" customHeight="1">
      <c r="A12" s="792"/>
      <c r="B12" s="907"/>
      <c r="C12" s="478"/>
      <c r="D12" s="779" t="s">
        <v>130</v>
      </c>
      <c r="E12" s="781"/>
      <c r="F12" s="144" t="s">
        <v>716</v>
      </c>
      <c r="G12" s="148">
        <f>SUM(G13:G14)</f>
        <v>17257</v>
      </c>
      <c r="H12" s="148">
        <v>16375</v>
      </c>
      <c r="I12" s="148">
        <f>SUM(I13:I14)</f>
        <v>13551</v>
      </c>
      <c r="J12" s="148">
        <f>SUM(J13:J14)</f>
        <v>18960.975000000002</v>
      </c>
      <c r="K12" s="148">
        <f>SUM(K13:K14)</f>
        <v>18378</v>
      </c>
    </row>
    <row r="13" spans="1:11" s="22" customFormat="1" ht="12.75" customHeight="1">
      <c r="A13" s="478"/>
      <c r="B13" s="481"/>
      <c r="C13" s="478"/>
      <c r="D13" s="522"/>
      <c r="E13" s="546" t="s">
        <v>131</v>
      </c>
      <c r="F13" s="876"/>
      <c r="G13" s="239">
        <v>17038</v>
      </c>
      <c r="H13" s="239">
        <v>15883</v>
      </c>
      <c r="I13" s="239">
        <v>13035</v>
      </c>
      <c r="J13" s="447">
        <v>18033.575000000001</v>
      </c>
      <c r="K13" s="447">
        <v>17092</v>
      </c>
    </row>
    <row r="14" spans="1:11" s="22" customFormat="1" ht="12.75" customHeight="1">
      <c r="A14" s="478"/>
      <c r="B14" s="481"/>
      <c r="C14" s="478"/>
      <c r="D14" s="522"/>
      <c r="E14" s="547" t="s">
        <v>132</v>
      </c>
      <c r="F14" s="878"/>
      <c r="G14" s="296">
        <v>219</v>
      </c>
      <c r="H14" s="296">
        <v>491</v>
      </c>
      <c r="I14" s="296">
        <v>516</v>
      </c>
      <c r="J14" s="448">
        <v>927.4</v>
      </c>
      <c r="K14" s="448">
        <v>1286</v>
      </c>
    </row>
    <row r="15" spans="1:11" s="22" customFormat="1" ht="12.75" customHeight="1">
      <c r="A15" s="478"/>
      <c r="B15" s="481"/>
      <c r="C15" s="478"/>
      <c r="D15" s="779" t="s">
        <v>133</v>
      </c>
      <c r="E15" s="781"/>
      <c r="F15" s="144" t="s">
        <v>716</v>
      </c>
      <c r="G15" s="148">
        <f>SUM(G16:G17)</f>
        <v>153038</v>
      </c>
      <c r="H15" s="148">
        <f>SUM(H16:H17)</f>
        <v>109723</v>
      </c>
      <c r="I15" s="148">
        <f>SUM(I16:I17)</f>
        <v>131094</v>
      </c>
      <c r="J15" s="148">
        <f>SUM(J16:J17)</f>
        <v>135479.04999999871</v>
      </c>
      <c r="K15" s="148">
        <f>SUM(K16:K17)</f>
        <v>120891</v>
      </c>
    </row>
    <row r="16" spans="1:11" s="22" customFormat="1" ht="12.75" customHeight="1">
      <c r="A16" s="478"/>
      <c r="B16" s="481"/>
      <c r="C16" s="478"/>
      <c r="D16" s="522"/>
      <c r="E16" s="546" t="s">
        <v>131</v>
      </c>
      <c r="F16" s="876"/>
      <c r="G16" s="239">
        <v>135008</v>
      </c>
      <c r="H16" s="239">
        <v>95756</v>
      </c>
      <c r="I16" s="239">
        <v>116443</v>
      </c>
      <c r="J16" s="447">
        <v>113638.39558823399</v>
      </c>
      <c r="K16" s="447">
        <v>102130</v>
      </c>
    </row>
    <row r="17" spans="1:11" s="22" customFormat="1" ht="12.75" customHeight="1">
      <c r="A17" s="478"/>
      <c r="B17" s="481"/>
      <c r="C17" s="478"/>
      <c r="D17" s="522"/>
      <c r="E17" s="547" t="s">
        <v>132</v>
      </c>
      <c r="F17" s="878"/>
      <c r="G17" s="296">
        <v>18030</v>
      </c>
      <c r="H17" s="296">
        <v>13967</v>
      </c>
      <c r="I17" s="296">
        <v>14651</v>
      </c>
      <c r="J17" s="448">
        <v>21840.654411764699</v>
      </c>
      <c r="K17" s="448">
        <v>18761</v>
      </c>
    </row>
    <row r="18" spans="1:11" s="22" customFormat="1" ht="36.75" customHeight="1">
      <c r="A18" s="478"/>
      <c r="B18" s="481"/>
      <c r="C18" s="478"/>
      <c r="D18" s="779" t="s">
        <v>134</v>
      </c>
      <c r="E18" s="781"/>
      <c r="F18" s="144" t="s">
        <v>716</v>
      </c>
      <c r="G18" s="148">
        <f>SUM(G19:G20)</f>
        <v>18294</v>
      </c>
      <c r="H18" s="148">
        <v>4640</v>
      </c>
      <c r="I18" s="148">
        <f>SUM(I19:I20)</f>
        <v>4225</v>
      </c>
      <c r="J18" s="148">
        <f>SUM(J19:J20)</f>
        <v>3999.1499999999896</v>
      </c>
      <c r="K18" s="148">
        <f>SUM(K19:K20)</f>
        <v>6194</v>
      </c>
    </row>
    <row r="19" spans="1:11" s="22" customFormat="1" ht="12.75" customHeight="1">
      <c r="A19" s="478"/>
      <c r="B19" s="481"/>
      <c r="C19" s="478"/>
      <c r="D19" s="522"/>
      <c r="E19" s="546" t="s">
        <v>131</v>
      </c>
      <c r="F19" s="876"/>
      <c r="G19" s="239">
        <v>13439</v>
      </c>
      <c r="H19" s="239">
        <v>3555</v>
      </c>
      <c r="I19" s="239">
        <v>3062</v>
      </c>
      <c r="J19" s="447">
        <v>2640.03999999999</v>
      </c>
      <c r="K19" s="447">
        <v>4613</v>
      </c>
    </row>
    <row r="20" spans="1:11" s="22" customFormat="1" ht="12.75" customHeight="1">
      <c r="A20" s="478"/>
      <c r="B20" s="459"/>
      <c r="C20" s="482"/>
      <c r="D20" s="483"/>
      <c r="E20" s="547" t="s">
        <v>132</v>
      </c>
      <c r="F20" s="878"/>
      <c r="G20" s="296">
        <v>4855</v>
      </c>
      <c r="H20" s="296">
        <v>1086</v>
      </c>
      <c r="I20" s="296">
        <v>1163</v>
      </c>
      <c r="J20" s="448">
        <v>1359.11</v>
      </c>
      <c r="K20" s="448">
        <v>1581</v>
      </c>
    </row>
    <row r="21" spans="1:11" s="22" customFormat="1" ht="12.75" customHeight="1">
      <c r="A21" s="792"/>
      <c r="B21" s="908" t="s">
        <v>135</v>
      </c>
      <c r="C21" s="909" t="s">
        <v>109</v>
      </c>
      <c r="D21" s="902"/>
      <c r="E21" s="903"/>
      <c r="F21" s="37" t="s">
        <v>716</v>
      </c>
      <c r="G21" s="449">
        <v>43769</v>
      </c>
      <c r="H21" s="449">
        <v>33021</v>
      </c>
      <c r="I21" s="449">
        <v>28230</v>
      </c>
      <c r="J21" s="449">
        <f t="shared" ref="J21" si="0">J22+J25+J28+J31</f>
        <v>31931.521644366672</v>
      </c>
      <c r="K21" s="449">
        <f t="shared" ref="K21" si="1">K22+K25+K28+K31</f>
        <v>26174</v>
      </c>
    </row>
    <row r="22" spans="1:11" s="22" customFormat="1" ht="12.75" customHeight="1">
      <c r="A22" s="792"/>
      <c r="B22" s="877"/>
      <c r="C22" s="476"/>
      <c r="D22" s="763" t="s">
        <v>127</v>
      </c>
      <c r="E22" s="904"/>
      <c r="F22" s="712" t="s">
        <v>716</v>
      </c>
      <c r="G22" s="148">
        <f>SUM(G23:G24)</f>
        <v>402</v>
      </c>
      <c r="H22" s="148">
        <f>SUM(H23:H24)</f>
        <v>481</v>
      </c>
      <c r="I22" s="148">
        <f>SUM(I23:I24)</f>
        <v>518</v>
      </c>
      <c r="J22" s="148">
        <f>SUM(J23:J24)</f>
        <v>527.46959657000002</v>
      </c>
      <c r="K22" s="148">
        <f>SUM(K23:K24)</f>
        <v>492</v>
      </c>
    </row>
    <row r="23" spans="1:11" s="22" customFormat="1" ht="12.75" customHeight="1">
      <c r="A23" s="792"/>
      <c r="B23" s="877"/>
      <c r="C23" s="478"/>
      <c r="D23" s="479"/>
      <c r="E23" s="546" t="s">
        <v>131</v>
      </c>
      <c r="F23" s="876"/>
      <c r="G23" s="239">
        <v>402</v>
      </c>
      <c r="H23" s="239">
        <v>481</v>
      </c>
      <c r="I23" s="239">
        <v>518</v>
      </c>
      <c r="J23" s="447">
        <v>521.46959657000002</v>
      </c>
      <c r="K23" s="447">
        <v>491</v>
      </c>
    </row>
    <row r="24" spans="1:11" s="22" customFormat="1" ht="12.75" customHeight="1">
      <c r="A24" s="792"/>
      <c r="B24" s="877"/>
      <c r="C24" s="478"/>
      <c r="D24" s="480"/>
      <c r="E24" s="547" t="s">
        <v>132</v>
      </c>
      <c r="F24" s="878"/>
      <c r="G24" s="296">
        <v>0</v>
      </c>
      <c r="H24" s="296">
        <v>0</v>
      </c>
      <c r="I24" s="296">
        <v>0</v>
      </c>
      <c r="J24" s="448">
        <v>6</v>
      </c>
      <c r="K24" s="448">
        <v>1</v>
      </c>
    </row>
    <row r="25" spans="1:11" s="22" customFormat="1" ht="12.75" customHeight="1">
      <c r="A25" s="792"/>
      <c r="B25" s="481"/>
      <c r="C25" s="478"/>
      <c r="D25" s="779" t="s">
        <v>130</v>
      </c>
      <c r="E25" s="781"/>
      <c r="F25" s="144" t="s">
        <v>716</v>
      </c>
      <c r="G25" s="148">
        <f>SUM(G26:G27)</f>
        <v>3219</v>
      </c>
      <c r="H25" s="148">
        <f>SUM(H26:H27)</f>
        <v>2245</v>
      </c>
      <c r="I25" s="148">
        <f>SUM(I26:I27)</f>
        <v>2786</v>
      </c>
      <c r="J25" s="148">
        <f>SUM(J26:J27)</f>
        <v>2470.54176805</v>
      </c>
      <c r="K25" s="148">
        <f>SUM(K26:K27)</f>
        <v>3155</v>
      </c>
    </row>
    <row r="26" spans="1:11" s="22" customFormat="1" ht="12.75" customHeight="1">
      <c r="A26" s="792"/>
      <c r="B26" s="481"/>
      <c r="C26" s="478"/>
      <c r="D26" s="522"/>
      <c r="E26" s="546" t="s">
        <v>131</v>
      </c>
      <c r="F26" s="876"/>
      <c r="G26" s="239">
        <v>3153</v>
      </c>
      <c r="H26" s="239">
        <v>2177</v>
      </c>
      <c r="I26" s="239">
        <v>2722</v>
      </c>
      <c r="J26" s="447">
        <v>2376.6417680499999</v>
      </c>
      <c r="K26" s="447">
        <v>3118</v>
      </c>
    </row>
    <row r="27" spans="1:11" s="22" customFormat="1" ht="12.75" customHeight="1">
      <c r="A27" s="792"/>
      <c r="B27" s="481"/>
      <c r="C27" s="478"/>
      <c r="D27" s="522"/>
      <c r="E27" s="547" t="s">
        <v>132</v>
      </c>
      <c r="F27" s="878"/>
      <c r="G27" s="296">
        <v>66</v>
      </c>
      <c r="H27" s="296">
        <v>68</v>
      </c>
      <c r="I27" s="296">
        <v>64</v>
      </c>
      <c r="J27" s="448">
        <v>93.899999999999991</v>
      </c>
      <c r="K27" s="448">
        <v>37</v>
      </c>
    </row>
    <row r="28" spans="1:11" s="22" customFormat="1" ht="12.75" customHeight="1">
      <c r="A28" s="792"/>
      <c r="B28" s="481"/>
      <c r="C28" s="478"/>
      <c r="D28" s="779" t="s">
        <v>133</v>
      </c>
      <c r="E28" s="781"/>
      <c r="F28" s="144" t="s">
        <v>716</v>
      </c>
      <c r="G28" s="148">
        <f>SUM(G29:G30)</f>
        <v>34115</v>
      </c>
      <c r="H28" s="148">
        <v>26363</v>
      </c>
      <c r="I28" s="148">
        <f>SUM(I29:I30)</f>
        <v>20942</v>
      </c>
      <c r="J28" s="148">
        <f>SUM(J29:J30)</f>
        <v>25339.510279746672</v>
      </c>
      <c r="K28" s="148">
        <f>SUM(K29:K30)</f>
        <v>19823</v>
      </c>
    </row>
    <row r="29" spans="1:11" s="22" customFormat="1" ht="12.75" customHeight="1">
      <c r="A29" s="792"/>
      <c r="B29" s="481"/>
      <c r="C29" s="478"/>
      <c r="D29" s="522"/>
      <c r="E29" s="546" t="s">
        <v>131</v>
      </c>
      <c r="F29" s="876"/>
      <c r="G29" s="239">
        <v>31087</v>
      </c>
      <c r="H29" s="239">
        <v>23011</v>
      </c>
      <c r="I29" s="239">
        <v>17420</v>
      </c>
      <c r="J29" s="447">
        <v>21497.136279916671</v>
      </c>
      <c r="K29" s="447">
        <v>15684</v>
      </c>
    </row>
    <row r="30" spans="1:11" s="22" customFormat="1" ht="12.75" customHeight="1">
      <c r="A30" s="792"/>
      <c r="B30" s="481"/>
      <c r="C30" s="478"/>
      <c r="D30" s="522"/>
      <c r="E30" s="547" t="s">
        <v>132</v>
      </c>
      <c r="F30" s="878"/>
      <c r="G30" s="296">
        <v>3028</v>
      </c>
      <c r="H30" s="296">
        <v>3353</v>
      </c>
      <c r="I30" s="296">
        <v>3522</v>
      </c>
      <c r="J30" s="448">
        <v>3842.3739998299998</v>
      </c>
      <c r="K30" s="448">
        <v>4139</v>
      </c>
    </row>
    <row r="31" spans="1:11" s="22" customFormat="1" ht="36.75" customHeight="1">
      <c r="A31" s="792"/>
      <c r="B31" s="481"/>
      <c r="C31" s="478"/>
      <c r="D31" s="779" t="s">
        <v>136</v>
      </c>
      <c r="E31" s="781"/>
      <c r="F31" s="144" t="s">
        <v>716</v>
      </c>
      <c r="G31" s="148">
        <f>SUM(G32:G33)</f>
        <v>6034</v>
      </c>
      <c r="H31" s="148">
        <v>3932</v>
      </c>
      <c r="I31" s="148">
        <v>3985</v>
      </c>
      <c r="J31" s="148">
        <f>SUM(J32:J33)</f>
        <v>3594</v>
      </c>
      <c r="K31" s="148">
        <f>SUM(K32:K33)</f>
        <v>2704</v>
      </c>
    </row>
    <row r="32" spans="1:11" s="22" customFormat="1" ht="12.75" customHeight="1">
      <c r="A32" s="792"/>
      <c r="B32" s="481"/>
      <c r="C32" s="478"/>
      <c r="D32" s="522"/>
      <c r="E32" s="546" t="s">
        <v>131</v>
      </c>
      <c r="F32" s="876"/>
      <c r="G32" s="239">
        <v>4323</v>
      </c>
      <c r="H32" s="239">
        <v>2434</v>
      </c>
      <c r="I32" s="239">
        <v>2685</v>
      </c>
      <c r="J32" s="447">
        <v>2271</v>
      </c>
      <c r="K32" s="447">
        <v>1469</v>
      </c>
    </row>
    <row r="33" spans="1:11" s="22" customFormat="1" ht="12.75" customHeight="1">
      <c r="A33" s="792"/>
      <c r="B33" s="481"/>
      <c r="C33" s="482"/>
      <c r="D33" s="545"/>
      <c r="E33" s="547" t="s">
        <v>132</v>
      </c>
      <c r="F33" s="878"/>
      <c r="G33" s="296">
        <v>1711</v>
      </c>
      <c r="H33" s="296">
        <v>1499</v>
      </c>
      <c r="I33" s="296">
        <v>1301</v>
      </c>
      <c r="J33" s="448">
        <v>1323</v>
      </c>
      <c r="K33" s="448">
        <v>1235</v>
      </c>
    </row>
    <row r="34" spans="1:11" s="22" customFormat="1" ht="12.75" customHeight="1">
      <c r="A34" s="792"/>
      <c r="B34" s="879" t="s">
        <v>137</v>
      </c>
      <c r="C34" s="901" t="s">
        <v>109</v>
      </c>
      <c r="D34" s="902"/>
      <c r="E34" s="903"/>
      <c r="F34" s="450" t="s">
        <v>716</v>
      </c>
      <c r="G34" s="451">
        <v>18323</v>
      </c>
      <c r="H34" s="451">
        <v>27616</v>
      </c>
      <c r="I34" s="451">
        <f t="shared" ref="I34" si="2">I35+I38+I41+I44</f>
        <v>36482.179999999993</v>
      </c>
      <c r="J34" s="451">
        <f t="shared" ref="J34" si="3">J35+J38+J41+J44</f>
        <v>38532.699999999997</v>
      </c>
      <c r="K34" s="451">
        <f t="shared" ref="K34" si="4">K35+K38+K41+K44</f>
        <v>41318</v>
      </c>
    </row>
    <row r="35" spans="1:11" s="22" customFormat="1" ht="12.75" customHeight="1">
      <c r="A35" s="792"/>
      <c r="B35" s="836"/>
      <c r="C35" s="476"/>
      <c r="D35" s="763" t="s">
        <v>127</v>
      </c>
      <c r="E35" s="904"/>
      <c r="F35" s="712" t="s">
        <v>716</v>
      </c>
      <c r="G35" s="148">
        <f>SUM(G36:G37)</f>
        <v>275</v>
      </c>
      <c r="H35" s="148">
        <f>SUM(H36:H37)</f>
        <v>312</v>
      </c>
      <c r="I35" s="148">
        <f>SUM(I36:I37)</f>
        <v>728.78000000000009</v>
      </c>
      <c r="J35" s="148">
        <f>SUM(J36:J37)</f>
        <v>371.75</v>
      </c>
      <c r="K35" s="148">
        <f>SUM(K36:K37)</f>
        <v>632</v>
      </c>
    </row>
    <row r="36" spans="1:11" s="22" customFormat="1" ht="12.75" customHeight="1">
      <c r="A36" s="792"/>
      <c r="B36" s="836"/>
      <c r="C36" s="478"/>
      <c r="D36" s="479"/>
      <c r="E36" s="546" t="s">
        <v>131</v>
      </c>
      <c r="F36" s="876"/>
      <c r="G36" s="239">
        <v>264</v>
      </c>
      <c r="H36" s="239">
        <v>300</v>
      </c>
      <c r="I36" s="239">
        <v>649.28000000000009</v>
      </c>
      <c r="J36" s="447">
        <v>290.75</v>
      </c>
      <c r="K36" s="447">
        <v>560</v>
      </c>
    </row>
    <row r="37" spans="1:11" s="22" customFormat="1" ht="12.75" customHeight="1">
      <c r="A37" s="792"/>
      <c r="B37" s="836"/>
      <c r="C37" s="478"/>
      <c r="D37" s="480"/>
      <c r="E37" s="547" t="s">
        <v>132</v>
      </c>
      <c r="F37" s="878"/>
      <c r="G37" s="296">
        <v>11</v>
      </c>
      <c r="H37" s="296">
        <v>12</v>
      </c>
      <c r="I37" s="296">
        <v>79.5</v>
      </c>
      <c r="J37" s="448">
        <v>81</v>
      </c>
      <c r="K37" s="448">
        <v>72</v>
      </c>
    </row>
    <row r="38" spans="1:11" s="22" customFormat="1" ht="12.75" customHeight="1">
      <c r="A38" s="792"/>
      <c r="B38" s="836"/>
      <c r="C38" s="478"/>
      <c r="D38" s="779" t="s">
        <v>130</v>
      </c>
      <c r="E38" s="781"/>
      <c r="F38" s="144" t="s">
        <v>716</v>
      </c>
      <c r="G38" s="148">
        <f>SUM(G39:G40)</f>
        <v>897</v>
      </c>
      <c r="H38" s="148">
        <f>SUM(H39:H40)</f>
        <v>1330</v>
      </c>
      <c r="I38" s="148">
        <f>SUM(I39:I40)</f>
        <v>8496.9053409114422</v>
      </c>
      <c r="J38" s="148">
        <f>SUM(J39:J40)</f>
        <v>11120.3</v>
      </c>
      <c r="K38" s="148">
        <f>SUM(K39:K40)</f>
        <v>14178</v>
      </c>
    </row>
    <row r="39" spans="1:11" s="22" customFormat="1" ht="12.75" customHeight="1">
      <c r="A39" s="792"/>
      <c r="B39" s="481"/>
      <c r="C39" s="478"/>
      <c r="D39" s="522"/>
      <c r="E39" s="546" t="s">
        <v>131</v>
      </c>
      <c r="F39" s="876"/>
      <c r="G39" s="239">
        <v>562</v>
      </c>
      <c r="H39" s="239">
        <v>837</v>
      </c>
      <c r="I39" s="239">
        <v>5502.5653409114429</v>
      </c>
      <c r="J39" s="447">
        <v>7472.25</v>
      </c>
      <c r="K39" s="447">
        <v>10641</v>
      </c>
    </row>
    <row r="40" spans="1:11" s="22" customFormat="1" ht="12.75" customHeight="1">
      <c r="A40" s="792"/>
      <c r="B40" s="481"/>
      <c r="C40" s="478"/>
      <c r="D40" s="522"/>
      <c r="E40" s="547" t="s">
        <v>132</v>
      </c>
      <c r="F40" s="878"/>
      <c r="G40" s="296">
        <v>335</v>
      </c>
      <c r="H40" s="296">
        <v>493</v>
      </c>
      <c r="I40" s="296">
        <v>2994.3399999999997</v>
      </c>
      <c r="J40" s="448">
        <v>3648.05</v>
      </c>
      <c r="K40" s="448">
        <v>3537</v>
      </c>
    </row>
    <row r="41" spans="1:11" s="22" customFormat="1" ht="12.75" customHeight="1">
      <c r="A41" s="792"/>
      <c r="B41" s="481"/>
      <c r="C41" s="478"/>
      <c r="D41" s="779" t="s">
        <v>133</v>
      </c>
      <c r="E41" s="781"/>
      <c r="F41" s="144" t="s">
        <v>716</v>
      </c>
      <c r="G41" s="148">
        <f>SUM(G42:G43)</f>
        <v>17080</v>
      </c>
      <c r="H41" s="148">
        <f>SUM(H42:H43)</f>
        <v>25684</v>
      </c>
      <c r="I41" s="148">
        <f>SUM(I42:I43)</f>
        <v>27173.89465908855</v>
      </c>
      <c r="J41" s="148">
        <f>SUM(J42:J43)</f>
        <v>26958.65</v>
      </c>
      <c r="K41" s="148">
        <f>SUM(K42:K43)</f>
        <v>26453</v>
      </c>
    </row>
    <row r="42" spans="1:11" s="22" customFormat="1" ht="12.75" customHeight="1">
      <c r="A42" s="792"/>
      <c r="B42" s="481"/>
      <c r="C42" s="478"/>
      <c r="D42" s="522"/>
      <c r="E42" s="546" t="s">
        <v>131</v>
      </c>
      <c r="F42" s="876"/>
      <c r="G42" s="239">
        <v>12985</v>
      </c>
      <c r="H42" s="239">
        <v>18252</v>
      </c>
      <c r="I42" s="239">
        <v>20064.983150030203</v>
      </c>
      <c r="J42" s="447">
        <v>17742.400000000001</v>
      </c>
      <c r="K42" s="447">
        <v>20743</v>
      </c>
    </row>
    <row r="43" spans="1:11" s="22" customFormat="1" ht="12.75" customHeight="1">
      <c r="A43" s="792"/>
      <c r="B43" s="481"/>
      <c r="C43" s="478"/>
      <c r="D43" s="522"/>
      <c r="E43" s="547" t="s">
        <v>132</v>
      </c>
      <c r="F43" s="878"/>
      <c r="G43" s="296">
        <v>4095</v>
      </c>
      <c r="H43" s="296">
        <v>7432</v>
      </c>
      <c r="I43" s="296">
        <v>7108.9115090583482</v>
      </c>
      <c r="J43" s="448">
        <v>9216.25</v>
      </c>
      <c r="K43" s="448">
        <v>5710</v>
      </c>
    </row>
    <row r="44" spans="1:11" s="22" customFormat="1" ht="36.75" customHeight="1">
      <c r="A44" s="478"/>
      <c r="B44" s="481"/>
      <c r="C44" s="478"/>
      <c r="D44" s="779" t="s">
        <v>136</v>
      </c>
      <c r="E44" s="781"/>
      <c r="F44" s="144" t="s">
        <v>716</v>
      </c>
      <c r="G44" s="148">
        <f>SUM(G45:G46)</f>
        <v>70</v>
      </c>
      <c r="H44" s="148">
        <v>290</v>
      </c>
      <c r="I44" s="148">
        <f>SUM(I45:I46)</f>
        <v>82.6</v>
      </c>
      <c r="J44" s="148">
        <f>SUM(J45:J46)</f>
        <v>82</v>
      </c>
      <c r="K44" s="148">
        <f>SUM(K45:K46)</f>
        <v>55</v>
      </c>
    </row>
    <row r="45" spans="1:11" s="22" customFormat="1" ht="11.25" customHeight="1">
      <c r="A45" s="478"/>
      <c r="B45" s="481"/>
      <c r="C45" s="478"/>
      <c r="D45" s="522"/>
      <c r="E45" s="546" t="s">
        <v>131</v>
      </c>
      <c r="F45" s="876"/>
      <c r="G45" s="239">
        <v>47</v>
      </c>
      <c r="H45" s="239">
        <v>182</v>
      </c>
      <c r="I45" s="239">
        <v>55.099999999999994</v>
      </c>
      <c r="J45" s="447">
        <v>80</v>
      </c>
      <c r="K45" s="447">
        <v>51</v>
      </c>
    </row>
    <row r="46" spans="1:11" s="22" customFormat="1" ht="11.25" customHeight="1">
      <c r="A46" s="482"/>
      <c r="B46" s="69"/>
      <c r="C46" s="484"/>
      <c r="D46" s="545"/>
      <c r="E46" s="547" t="s">
        <v>132</v>
      </c>
      <c r="F46" s="878"/>
      <c r="G46" s="296">
        <v>23</v>
      </c>
      <c r="H46" s="296">
        <v>109</v>
      </c>
      <c r="I46" s="296">
        <v>27.5</v>
      </c>
      <c r="J46" s="448">
        <v>2</v>
      </c>
      <c r="K46" s="448">
        <v>4</v>
      </c>
    </row>
    <row r="47" spans="1:11" s="22" customFormat="1" ht="22.9" customHeight="1">
      <c r="A47" s="792" t="s">
        <v>382</v>
      </c>
      <c r="B47" s="880" t="s">
        <v>93</v>
      </c>
      <c r="C47" s="901" t="s">
        <v>109</v>
      </c>
      <c r="D47" s="902"/>
      <c r="E47" s="903"/>
      <c r="F47" s="37" t="s">
        <v>716</v>
      </c>
      <c r="G47" s="452">
        <v>29.8</v>
      </c>
      <c r="H47" s="452">
        <v>22.9</v>
      </c>
      <c r="I47" s="452">
        <v>24.7</v>
      </c>
      <c r="J47" s="453">
        <v>27.244281759853624</v>
      </c>
      <c r="K47" s="453">
        <v>25</v>
      </c>
    </row>
    <row r="48" spans="1:11" s="22" customFormat="1" ht="23.25" customHeight="1">
      <c r="A48" s="797"/>
      <c r="B48" s="880"/>
      <c r="C48" s="476"/>
      <c r="D48" s="763" t="s">
        <v>127</v>
      </c>
      <c r="E48" s="904"/>
      <c r="F48" s="712" t="s">
        <v>716</v>
      </c>
      <c r="G48" s="485">
        <v>9.1999999999999993</v>
      </c>
      <c r="H48" s="485">
        <v>11.1</v>
      </c>
      <c r="I48" s="485">
        <v>14.5</v>
      </c>
      <c r="J48" s="486">
        <v>13.844295295046731</v>
      </c>
      <c r="K48" s="486">
        <v>15</v>
      </c>
    </row>
    <row r="49" spans="1:11" s="22" customFormat="1" ht="23.25" customHeight="1">
      <c r="A49" s="797"/>
      <c r="B49" s="880"/>
      <c r="C49" s="478"/>
      <c r="D49" s="479"/>
      <c r="E49" s="546" t="s">
        <v>131</v>
      </c>
      <c r="F49" s="876"/>
      <c r="G49" s="298">
        <v>9.1999999999999993</v>
      </c>
      <c r="H49" s="298">
        <v>11</v>
      </c>
      <c r="I49" s="298">
        <v>13.599639664705881</v>
      </c>
      <c r="J49" s="639">
        <v>13.272496120865386</v>
      </c>
      <c r="K49" s="487">
        <v>14.8</v>
      </c>
    </row>
    <row r="50" spans="1:11" s="22" customFormat="1" ht="13.5" customHeight="1">
      <c r="A50" s="797"/>
      <c r="B50" s="880"/>
      <c r="C50" s="478"/>
      <c r="D50" s="480"/>
      <c r="E50" s="547" t="s">
        <v>132</v>
      </c>
      <c r="F50" s="878"/>
      <c r="G50" s="488">
        <v>11</v>
      </c>
      <c r="H50" s="488">
        <v>12</v>
      </c>
      <c r="I50" s="488">
        <v>59.125</v>
      </c>
      <c r="J50" s="489">
        <v>33.666666666666664</v>
      </c>
      <c r="K50" s="489">
        <v>21.3</v>
      </c>
    </row>
    <row r="51" spans="1:11" s="22" customFormat="1" ht="13.5" customHeight="1">
      <c r="A51" s="797"/>
      <c r="B51" s="539"/>
      <c r="C51" s="478"/>
      <c r="D51" s="779" t="s">
        <v>130</v>
      </c>
      <c r="E51" s="781"/>
      <c r="F51" s="144" t="s">
        <v>716</v>
      </c>
      <c r="G51" s="485">
        <v>20.100000000000001</v>
      </c>
      <c r="H51" s="485">
        <v>19.3</v>
      </c>
      <c r="I51" s="485">
        <v>21.9</v>
      </c>
      <c r="J51" s="486">
        <v>35.968858307237568</v>
      </c>
      <c r="K51" s="486">
        <v>38.299999999999997</v>
      </c>
    </row>
    <row r="52" spans="1:11" s="22" customFormat="1" ht="13.5" customHeight="1">
      <c r="A52" s="797"/>
      <c r="B52" s="539"/>
      <c r="C52" s="478"/>
      <c r="D52" s="522"/>
      <c r="E52" s="546" t="s">
        <v>131</v>
      </c>
      <c r="F52" s="876"/>
      <c r="G52" s="490">
        <v>21.7</v>
      </c>
      <c r="H52" s="490">
        <v>20.6</v>
      </c>
      <c r="I52" s="490">
        <v>21</v>
      </c>
      <c r="J52" s="491">
        <v>32.346249150870065</v>
      </c>
      <c r="K52" s="491">
        <v>34.700000000000003</v>
      </c>
    </row>
    <row r="53" spans="1:11" s="22" customFormat="1" ht="13.5" customHeight="1">
      <c r="A53" s="797"/>
      <c r="B53" s="539"/>
      <c r="C53" s="478"/>
      <c r="D53" s="522"/>
      <c r="E53" s="547" t="s">
        <v>132</v>
      </c>
      <c r="F53" s="878"/>
      <c r="G53" s="488">
        <v>6</v>
      </c>
      <c r="H53" s="488">
        <v>9.1</v>
      </c>
      <c r="I53" s="488">
        <v>29.1</v>
      </c>
      <c r="J53" s="489">
        <v>108.58953488372094</v>
      </c>
      <c r="K53" s="489">
        <v>110.4</v>
      </c>
    </row>
    <row r="54" spans="1:11" s="22" customFormat="1" ht="13.5" customHeight="1">
      <c r="A54" s="797"/>
      <c r="B54" s="539"/>
      <c r="C54" s="478"/>
      <c r="D54" s="779" t="s">
        <v>133</v>
      </c>
      <c r="E54" s="781"/>
      <c r="F54" s="144" t="s">
        <v>716</v>
      </c>
      <c r="G54" s="485">
        <v>33.9</v>
      </c>
      <c r="H54" s="485">
        <v>26.1</v>
      </c>
      <c r="I54" s="485">
        <v>28.5</v>
      </c>
      <c r="J54" s="486">
        <v>29.2579012589195</v>
      </c>
      <c r="K54" s="486">
        <v>25.7</v>
      </c>
    </row>
    <row r="55" spans="1:11" s="22" customFormat="1" ht="13.5" customHeight="1">
      <c r="A55" s="797"/>
      <c r="B55" s="539"/>
      <c r="C55" s="478"/>
      <c r="D55" s="522"/>
      <c r="E55" s="546" t="s">
        <v>131</v>
      </c>
      <c r="F55" s="876"/>
      <c r="G55" s="490">
        <v>37</v>
      </c>
      <c r="H55" s="490">
        <v>27.4</v>
      </c>
      <c r="I55" s="490">
        <v>30.5</v>
      </c>
      <c r="J55" s="491">
        <v>30.520649205061023</v>
      </c>
      <c r="K55" s="491">
        <v>27</v>
      </c>
    </row>
    <row r="56" spans="1:11" s="22" customFormat="1" ht="13.5" customHeight="1">
      <c r="A56" s="797"/>
      <c r="B56" s="539"/>
      <c r="C56" s="478"/>
      <c r="D56" s="522"/>
      <c r="E56" s="547" t="s">
        <v>132</v>
      </c>
      <c r="F56" s="878"/>
      <c r="G56" s="488">
        <v>21.1</v>
      </c>
      <c r="H56" s="488">
        <v>20.399999999999999</v>
      </c>
      <c r="I56" s="488">
        <v>20.5</v>
      </c>
      <c r="J56" s="489">
        <v>24.768827829378779</v>
      </c>
      <c r="K56" s="489">
        <v>20.8</v>
      </c>
    </row>
    <row r="57" spans="1:11" s="22" customFormat="1" ht="36.75" customHeight="1">
      <c r="A57" s="897"/>
      <c r="B57" s="539"/>
      <c r="C57" s="478"/>
      <c r="D57" s="779" t="s">
        <v>136</v>
      </c>
      <c r="E57" s="781"/>
      <c r="F57" s="712" t="s">
        <v>716</v>
      </c>
      <c r="G57" s="303">
        <v>20.100000000000001</v>
      </c>
      <c r="H57" s="303">
        <v>8.5</v>
      </c>
      <c r="I57" s="303">
        <v>7.4</v>
      </c>
      <c r="J57" s="304">
        <v>7.6369651741293429</v>
      </c>
      <c r="K57" s="304">
        <v>9.1</v>
      </c>
    </row>
    <row r="58" spans="1:11" s="22" customFormat="1" ht="72" customHeight="1">
      <c r="A58" s="707" t="s">
        <v>538</v>
      </c>
      <c r="B58" s="596" t="s">
        <v>138</v>
      </c>
      <c r="C58" s="898"/>
      <c r="D58" s="899"/>
      <c r="E58" s="900"/>
      <c r="F58" s="217" t="s">
        <v>139</v>
      </c>
      <c r="G58" s="216">
        <v>98000</v>
      </c>
      <c r="H58" s="216">
        <v>107000</v>
      </c>
      <c r="I58" s="216">
        <v>145000</v>
      </c>
      <c r="J58" s="216">
        <v>154000</v>
      </c>
      <c r="K58" s="216">
        <v>162000</v>
      </c>
    </row>
    <row r="59" spans="1:11" ht="13.5" customHeight="1">
      <c r="A59" s="560" t="s">
        <v>517</v>
      </c>
      <c r="B59" s="566"/>
      <c r="C59" s="566"/>
      <c r="D59" s="566"/>
      <c r="E59" s="569"/>
      <c r="F59" s="570"/>
      <c r="G59" s="566"/>
      <c r="H59" s="566"/>
      <c r="I59" s="566"/>
      <c r="J59" s="566"/>
      <c r="K59" s="566"/>
    </row>
    <row r="60" spans="1:11" s="204" customFormat="1" ht="23.1" customHeight="1">
      <c r="A60" s="774" t="s">
        <v>557</v>
      </c>
      <c r="B60" s="833"/>
      <c r="C60" s="833"/>
      <c r="D60" s="833"/>
      <c r="E60" s="833"/>
      <c r="F60" s="833"/>
      <c r="G60" s="833"/>
      <c r="H60" s="833"/>
      <c r="I60" s="833"/>
      <c r="J60" s="833"/>
      <c r="K60" s="833"/>
    </row>
    <row r="61" spans="1:11" ht="12" customHeight="1">
      <c r="A61" s="560" t="s">
        <v>534</v>
      </c>
      <c r="B61" s="571"/>
      <c r="C61" s="571"/>
      <c r="D61" s="571"/>
      <c r="E61" s="571"/>
      <c r="F61" s="571"/>
      <c r="G61" s="571"/>
      <c r="H61" s="571"/>
      <c r="I61" s="571"/>
      <c r="J61" s="571"/>
      <c r="K61" s="571"/>
    </row>
    <row r="62" spans="1:11" ht="13.5" customHeight="1">
      <c r="A62" s="560" t="s">
        <v>529</v>
      </c>
      <c r="B62" s="566"/>
      <c r="C62" s="566"/>
      <c r="D62" s="566"/>
      <c r="E62" s="569"/>
      <c r="F62" s="570"/>
      <c r="G62" s="566"/>
      <c r="H62" s="566"/>
      <c r="I62" s="566"/>
      <c r="J62" s="566"/>
      <c r="K62" s="566"/>
    </row>
    <row r="63" spans="1:11" ht="24" customHeight="1">
      <c r="A63" s="774" t="s">
        <v>385</v>
      </c>
      <c r="B63" s="833"/>
      <c r="C63" s="833"/>
      <c r="D63" s="833"/>
      <c r="E63" s="833"/>
      <c r="F63" s="833"/>
      <c r="G63" s="833"/>
      <c r="H63" s="833"/>
      <c r="I63" s="833"/>
      <c r="J63" s="833"/>
      <c r="K63" s="833"/>
    </row>
    <row r="64" spans="1:11" ht="12" customHeight="1">
      <c r="A64" s="560" t="s">
        <v>381</v>
      </c>
      <c r="B64" s="566"/>
      <c r="C64" s="566"/>
      <c r="D64" s="566"/>
      <c r="E64" s="569"/>
      <c r="F64" s="570"/>
      <c r="G64" s="566"/>
      <c r="H64" s="566"/>
      <c r="I64" s="566"/>
      <c r="J64" s="566"/>
      <c r="K64" s="566"/>
    </row>
    <row r="65" spans="1:11" ht="11.65" customHeight="1">
      <c r="A65" s="560" t="s">
        <v>140</v>
      </c>
      <c r="B65" s="566"/>
      <c r="C65" s="566"/>
      <c r="D65" s="566"/>
      <c r="E65" s="569"/>
      <c r="F65" s="570"/>
      <c r="G65" s="566"/>
      <c r="H65" s="566"/>
      <c r="I65" s="566"/>
      <c r="J65" s="566"/>
      <c r="K65" s="566"/>
    </row>
    <row r="66" spans="1:11" ht="12" customHeight="1">
      <c r="A66" s="560" t="s">
        <v>522</v>
      </c>
      <c r="B66" s="566"/>
      <c r="C66" s="566"/>
      <c r="D66" s="566"/>
      <c r="E66" s="569"/>
      <c r="F66" s="570"/>
      <c r="G66" s="566"/>
      <c r="H66" s="566"/>
      <c r="I66" s="566"/>
      <c r="J66" s="566"/>
      <c r="K66" s="566"/>
    </row>
    <row r="67" spans="1:11" ht="11.65" customHeight="1">
      <c r="A67" s="560" t="s">
        <v>710</v>
      </c>
      <c r="B67" s="566"/>
      <c r="C67" s="566"/>
      <c r="D67" s="566"/>
      <c r="E67" s="569"/>
      <c r="F67" s="570"/>
      <c r="G67" s="566"/>
      <c r="H67" s="566"/>
      <c r="I67" s="566"/>
      <c r="J67" s="566"/>
      <c r="K67" s="566"/>
    </row>
    <row r="68" spans="1:11">
      <c r="A68" s="204"/>
    </row>
    <row r="69" spans="1:11" s="204" customFormat="1" ht="12">
      <c r="E69" s="222"/>
      <c r="F69" s="210"/>
    </row>
    <row r="70" spans="1:11" s="204" customFormat="1" ht="12">
      <c r="E70" s="222"/>
      <c r="F70" s="210"/>
    </row>
    <row r="71" spans="1:11" s="204" customFormat="1" ht="12">
      <c r="E71" s="222"/>
      <c r="F71" s="210"/>
    </row>
  </sheetData>
  <sheetProtection algorithmName="SHA-512" hashValue="gP/2HLIcnBkAotvileAfaG0S0Rp5X2Jyracc7E1S3qL7Cn8S9Rl07JBN5eL5GLnjuycWaUfB5h9AYwRDbhbTIQ==" saltValue="+Ss8uzQAWg8jigELHVzQxg==" spinCount="100000" sheet="1" objects="1" scenarios="1"/>
  <mergeCells count="46">
    <mergeCell ref="D44:E44"/>
    <mergeCell ref="F42:F43"/>
    <mergeCell ref="D25:E25"/>
    <mergeCell ref="F26:F27"/>
    <mergeCell ref="F29:F30"/>
    <mergeCell ref="F32:F33"/>
    <mergeCell ref="F36:F37"/>
    <mergeCell ref="F39:F40"/>
    <mergeCell ref="C34:E34"/>
    <mergeCell ref="D31:E31"/>
    <mergeCell ref="D35:E35"/>
    <mergeCell ref="D38:E38"/>
    <mergeCell ref="D41:E41"/>
    <mergeCell ref="A8:A12"/>
    <mergeCell ref="B8:B12"/>
    <mergeCell ref="F23:F24"/>
    <mergeCell ref="C8:E8"/>
    <mergeCell ref="B21:B24"/>
    <mergeCell ref="D22:E22"/>
    <mergeCell ref="F10:F11"/>
    <mergeCell ref="F13:F14"/>
    <mergeCell ref="F16:F17"/>
    <mergeCell ref="F19:F20"/>
    <mergeCell ref="A21:A43"/>
    <mergeCell ref="B34:B38"/>
    <mergeCell ref="D28:E28"/>
    <mergeCell ref="C21:E21"/>
    <mergeCell ref="C7:E7"/>
    <mergeCell ref="D9:E9"/>
    <mergeCell ref="D12:E12"/>
    <mergeCell ref="D15:E15"/>
    <mergeCell ref="D18:E18"/>
    <mergeCell ref="F45:F46"/>
    <mergeCell ref="A47:A57"/>
    <mergeCell ref="A60:K60"/>
    <mergeCell ref="A63:K63"/>
    <mergeCell ref="D54:E54"/>
    <mergeCell ref="D57:E57"/>
    <mergeCell ref="F49:F50"/>
    <mergeCell ref="F52:F53"/>
    <mergeCell ref="F55:F56"/>
    <mergeCell ref="C58:E58"/>
    <mergeCell ref="B47:B50"/>
    <mergeCell ref="C47:E47"/>
    <mergeCell ref="D48:E48"/>
    <mergeCell ref="D51:E51"/>
  </mergeCells>
  <phoneticPr fontId="1"/>
  <pageMargins left="0.70866141732283472" right="0.70866141732283472" top="0.74803149606299213" bottom="0.15748031496062992" header="0.31496062992125984" footer="0.31496062992125984"/>
  <pageSetup paperSize="8" orientation="portrait" r:id="rId1"/>
  <rowBreaks count="1" manualBreakCount="1">
    <brk id="5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1E15C271F6254DB71ADB1177AF7EDC" ma:contentTypeVersion="18" ma:contentTypeDescription="新しいドキュメントを作成します。" ma:contentTypeScope="" ma:versionID="20a78a9529b177c8f102387c401e3ee4">
  <xsd:schema xmlns:xsd="http://www.w3.org/2001/XMLSchema" xmlns:xs="http://www.w3.org/2001/XMLSchema" xmlns:p="http://schemas.microsoft.com/office/2006/metadata/properties" xmlns:ns2="958464b5-4046-402b-9f28-4af78fcd10e3" xmlns:ns3="3d326e0b-05ba-4167-a939-682a95ee28d5" targetNamespace="http://schemas.microsoft.com/office/2006/metadata/properties" ma:root="true" ma:fieldsID="48025510876a4941ff2cac8d5625067a" ns2:_="" ns3:_="">
    <xsd:import namespace="958464b5-4046-402b-9f28-4af78fcd10e3"/>
    <xsd:import namespace="3d326e0b-05ba-4167-a939-682a95ee28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464b5-4046-402b-9f28-4af78fcd10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7d3167ed-b43c-4598-a1de-46de2b3a9a3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326e0b-05ba-4167-a939-682a95ee28d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eb672d3-7c6c-4a60-94ce-cb31a0e430e8}" ma:internalName="TaxCatchAll" ma:showField="CatchAllData" ma:web="3d326e0b-05ba-4167-a939-682a95ee28d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326e0b-05ba-4167-a939-682a95ee28d5" xsi:nil="true"/>
    <lcf76f155ced4ddcb4097134ff3c332f xmlns="958464b5-4046-402b-9f28-4af78fcd10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397AEC-A2A1-43F6-B538-433968A59BDF}"/>
</file>

<file path=customXml/itemProps2.xml><?xml version="1.0" encoding="utf-8"?>
<ds:datastoreItem xmlns:ds="http://schemas.openxmlformats.org/officeDocument/2006/customXml" ds:itemID="{83B83475-89FA-4865-B07D-E2939624143C}"/>
</file>

<file path=customXml/itemProps3.xml><?xml version="1.0" encoding="utf-8"?>
<ds:datastoreItem xmlns:ds="http://schemas.openxmlformats.org/officeDocument/2006/customXml" ds:itemID="{62ADA6DF-38BE-493F-A99E-C83C1D4192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33</vt:i4>
      </vt:variant>
    </vt:vector>
  </HeadingPairs>
  <TitlesOfParts>
    <vt:vector size="56" baseType="lpstr">
      <vt:lpstr>目次_Contents</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'S-1'!Print_Area</vt:lpstr>
      <vt:lpstr>'S-17'!Print_Area</vt:lpstr>
      <vt:lpstr>'S-2'!Print_Area</vt:lpstr>
      <vt:lpstr>'S-22'!Print_Area</vt:lpstr>
      <vt:lpstr>'S-3'!Print_Area</vt:lpstr>
      <vt:lpstr>'S-6'!Print_Area</vt:lpstr>
      <vt:lpstr>'S-7'!Print_Area</vt:lpstr>
      <vt:lpstr>'S-8'!Print_Area</vt:lpstr>
      <vt:lpstr>'S-9'!Print_Area</vt:lpstr>
      <vt:lpstr>目次_Contents!Print_Area</vt:lpstr>
      <vt:lpstr>'S-1'!Print_Titles</vt:lpstr>
      <vt:lpstr>'S-10'!Print_Titles</vt:lpstr>
      <vt:lpstr>'S-11'!Print_Titles</vt:lpstr>
      <vt:lpstr>'S-12'!Print_Titles</vt:lpstr>
      <vt:lpstr>'S-13'!Print_Titles</vt:lpstr>
      <vt:lpstr>'S-14'!Print_Titles</vt:lpstr>
      <vt:lpstr>'S-15'!Print_Titles</vt:lpstr>
      <vt:lpstr>'S-16'!Print_Titles</vt:lpstr>
      <vt:lpstr>'S-17'!Print_Titles</vt:lpstr>
      <vt:lpstr>'S-18'!Print_Titles</vt:lpstr>
      <vt:lpstr>'S-19'!Print_Titles</vt:lpstr>
      <vt:lpstr>'S-2'!Print_Titles</vt:lpstr>
      <vt:lpstr>'S-20'!Print_Titles</vt:lpstr>
      <vt:lpstr>'S-21'!Print_Titles</vt:lpstr>
      <vt:lpstr>'S-22'!Print_Titles</vt:lpstr>
      <vt:lpstr>'S-3'!Print_Titles</vt:lpstr>
      <vt:lpstr>'S-4'!Print_Titles</vt:lpstr>
      <vt:lpstr>'S-5'!Print_Titles</vt:lpstr>
      <vt:lpstr>'S-6'!Print_Titles</vt:lpstr>
      <vt:lpstr>'S-7'!Print_Titles</vt:lpstr>
      <vt:lpstr>'S-8'!Print_Titles</vt:lpstr>
      <vt:lpstr>'S-9'!Print_Titles</vt:lpstr>
      <vt:lpstr>目次_Contents!Print_Titles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2026-08-28T02:34:03Z</dcterms:created>
  <dcterms:modified xsi:type="dcterms:W3CDTF">2026-08-28T03:39:59Z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0x010100A21E15C271F6254DB71ADB1177AF7EDC</vt:lpwstr>
  </property>
</Properties>
</file>